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р" sheetId="1" r:id="rId1"/>
  </sheets>
  <definedNames/>
  <calcPr fullCalcOnLoad="1"/>
</workbook>
</file>

<file path=xl/sharedStrings.xml><?xml version="1.0" encoding="utf-8"?>
<sst xmlns="http://schemas.openxmlformats.org/spreadsheetml/2006/main" count="302" uniqueCount="298">
  <si>
    <t>тыс. руб.</t>
  </si>
  <si>
    <t>Наименование платежей</t>
  </si>
  <si>
    <t>Код 
бюджетной классификации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</si>
  <si>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</si>
  <si>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</si>
  <si>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</si>
  <si>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</si>
  <si>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</si>
  <si>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</si>
  <si>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</si>
  <si>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</si>
  <si>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</si>
  <si>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</si>
  <si>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</si>
  <si>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</si>
  <si>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</si>
  <si>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</si>
  <si>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</si>
  <si>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</si>
  <si>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</si>
  <si>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</si>
  <si>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</si>
  <si>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</si>
  <si>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</si>
  <si>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</si>
  <si>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</si>
  <si>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</si>
  <si>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</si>
  <si>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1 06 06000 00 0000 000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</si>
  <si>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</si>
  <si>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</si>
  <si>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</si>
  <si>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</si>
  <si>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</si>
  <si>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</si>
  <si>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</si>
  <si>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</si>
  <si>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</si>
  <si>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1 11 05013 10 0000 120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</si>
  <si>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</si>
  <si>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</si>
  <si>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</si>
  <si>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</si>
  <si>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</si>
  <si>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</si>
  <si>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</si>
  <si>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</si>
  <si>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</si>
  <si>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</si>
  <si>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</si>
  <si>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</si>
  <si>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</si>
  <si>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</si>
  <si>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</si>
  <si>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</si>
  <si>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</si>
  <si>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</si>
  <si>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2 02 03015 10 0000 151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</si>
  <si>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</si>
  <si>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</si>
  <si>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</si>
  <si>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</si>
  <si>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</si>
  <si>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</si>
  <si>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</si>
  <si>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</si>
  <si>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</si>
  <si>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</si>
  <si>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ДОХОДОВ</t>
  </si>
  <si>
    <t>% исполнения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</si>
  <si>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</si>
  <si>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</si>
  <si>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</si>
  <si>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2 18 00000 00 0000 000</t>
  </si>
  <si>
    <t>2 18 05000 10 0000 151</t>
  </si>
  <si>
    <t xml:space="preserve"> 2 18 05010 10 0000 151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</si>
  <si>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</si>
  <si>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</si>
  <si>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</si>
  <si>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</si>
  <si>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План</t>
  </si>
  <si>
    <t>Ожидаемая оценка</t>
  </si>
  <si>
    <t>РАСХОДЫ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</si>
  <si>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</si>
  <si>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</si>
  <si>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</si>
  <si>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</si>
  <si>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</si>
  <si>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</si>
  <si>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</si>
  <si>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</si>
  <si>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</si>
  <si>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</si>
  <si>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</si>
  <si>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</si>
  <si>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</si>
  <si>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</si>
  <si>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</si>
  <si>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</si>
  <si>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</si>
  <si>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</si>
  <si>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</si>
  <si>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</si>
  <si>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</si>
  <si>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</si>
  <si>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</si>
  <si>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</si>
  <si>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</si>
  <si>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</si>
  <si>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</si>
  <si>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</si>
  <si>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</si>
  <si>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</si>
  <si>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</si>
  <si>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</si>
  <si>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</si>
  <si>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</si>
  <si>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</si>
  <si>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</si>
  <si>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</si>
  <si>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</si>
  <si>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</si>
  <si>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</si>
  <si>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</si>
  <si>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</si>
  <si>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</si>
  <si>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</si>
  <si>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</si>
  <si>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</si>
  <si>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</si>
  <si>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</si>
  <si>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</si>
  <si>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</si>
  <si>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</si>
  <si>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</si>
  <si>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</si>
  <si>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</si>
  <si>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</si>
  <si>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</si>
  <si>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</si>
  <si>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</si>
  <si>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</si>
  <si>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</si>
  <si>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</si>
  <si>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</si>
  <si>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</si>
  <si>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</si>
  <si>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</si>
  <si>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</si>
  <si>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</si>
  <si>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</si>
  <si>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</si>
  <si>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</si>
  <si>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</si>
  <si>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</si>
  <si>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</si>
  <si>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</si>
  <si>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</si>
  <si>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</si>
  <si>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</si>
  <si>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</si>
  <si>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</si>
  <si>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</si>
  <si>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</si>
  <si>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</si>
  <si>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</si>
  <si>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</si>
  <si>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</si>
  <si>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</si>
  <si>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</si>
  <si>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</si>
  <si>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</si>
  <si>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</si>
  <si>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</si>
  <si>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</si>
  <si>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</si>
  <si>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</si>
  <si>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</si>
  <si>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</si>
  <si>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</si>
  <si>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</si>
  <si>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</si>
  <si>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</si>
  <si>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</si>
  <si>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</si>
  <si>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</si>
  <si>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</si>
  <si>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</si>
  <si>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</si>
  <si>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</si>
  <si>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</si>
  <si>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</si>
  <si>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</si>
  <si>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</si>
  <si>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</si>
  <si>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</si>
  <si>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</si>
  <si>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</si>
  <si>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</si>
  <si>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</si>
  <si>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</si>
  <si>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</si>
  <si>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</si>
  <si>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</si>
  <si>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</si>
  <si>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</si>
  <si>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</si>
  <si>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</si>
  <si>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</si>
  <si>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</si>
  <si>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</si>
  <si>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</si>
  <si>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</si>
  <si>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</si>
  <si>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</si>
  <si>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</si>
  <si>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</si>
  <si>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</si>
  <si>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</si>
  <si>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</si>
  <si>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</si>
  <si>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</si>
  <si>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</si>
  <si>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</si>
  <si>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</si>
  <si>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</si>
  <si>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</si>
  <si>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</si>
  <si>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</si>
  <si>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</si>
  <si>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</si>
  <si>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</si>
  <si>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</si>
  <si>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</si>
  <si>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</si>
  <si>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Источники внутреннего финансирования дефицита бюджета</t>
  </si>
  <si>
    <t>000 01 00 00 00 00 0000 000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</si>
  <si>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
</t>
  </si>
  <si>
    <t>000 01 01 00 00 00 0000 000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</si>
  <si>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</si>
  <si>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</si>
  <si>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Кредиты кредитных организаций в валюте Российской Федерации</t>
  </si>
  <si>
    <t>903 01 02 00 00 00 0000 000</t>
  </si>
  <si>
    <t>Получение кредитов от кредитных организаций в валюте Российской Федерации</t>
  </si>
  <si>
    <t xml:space="preserve"> 01 02 00 00 00 0000 700</t>
  </si>
  <si>
    <t xml:space="preserve"> 903 01 02 00 00 10 0000 710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</si>
  <si>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</si>
  <si>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</si>
  <si>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903 01 02 00 00 10 0000 810</t>
  </si>
  <si>
    <t xml:space="preserve">Бюджетные кредиты от других бюджетов бюджетной системы Российской Федерации </t>
  </si>
  <si>
    <t>903  01 03 00 00 00 0000 000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</si>
  <si>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</si>
  <si>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</si>
  <si>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903 01 03 01 00 10 0000 710</t>
  </si>
  <si>
    <t>810 01 03 00 00 00 0000 800</t>
  </si>
  <si>
    <t>903 01 03 01 00 10 0000 810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</si>
  <si>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</si>
  <si>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</si>
  <si>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</si>
  <si>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</si>
  <si>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000 01 05 02 01 10 0000 510</t>
  </si>
  <si>
    <t>000 01 05 00 00 00 0000 600</t>
  </si>
  <si>
    <t>000 01 05 02 01 10 0000 610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</si>
  <si>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</si>
  <si>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</si>
  <si>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</si>
  <si>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</si>
  <si>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</si>
  <si>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809 01 06 05 00 00 0000 600</t>
  </si>
  <si>
    <t xml:space="preserve">Возврат бюджетных кредитов, предоставленных юридическим лицам из бюджетов субъектов Российской Федерации в валюте Российской Федерации </t>
  </si>
  <si>
    <t>809 01 06 05 01 02 0000 640</t>
  </si>
  <si>
    <t>810 01 06 05 00 00 0000 600</t>
  </si>
  <si>
    <t>810 01 06 05 01 02 0000 640</t>
  </si>
  <si>
    <t xml:space="preserve">Возврат бюджетных кредитов, предоставленных другим бюджетам бюджетной системы Росийской Федерации из бюджета субъекта Российской Федерации в валюте Российской Федерации </t>
  </si>
  <si>
    <t>810 01 06 05 02 02 0000 640</t>
  </si>
  <si>
    <t>Предоставление бюджетных кредитов внутри страны в валюте  Российской Федерации</t>
  </si>
  <si>
    <t>810 01 06 05 00 00 0000 500</t>
  </si>
  <si>
    <t xml:space="preserve">Предоставление бюджетных кредитов другим бюджетам бюджетной системы Росийской Федерации из бюджета субъекта Российской Федерации в валюте Российской Федерации </t>
  </si>
  <si>
    <t>810 01 06 05 02 02 0000 540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</si>
  <si>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</si>
  <si>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</si>
  <si>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2 02 03024 10 0000 151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</si>
  <si>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</si>
  <si>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</si>
  <si>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</si>
  <si>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</si>
  <si>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</si>
  <si>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</si>
  <si>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</si>
  <si>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</si>
  <si>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КУЛЬТУРА, КИНЕМАТОГРАФИЯ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</si>
  <si>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</si>
  <si>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</si>
  <si>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</si>
  <si>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</si>
  <si>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</si>
  <si>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 сельских поселений</t>
  </si>
  <si>
    <t xml:space="preserve">Ожидаемая оценка исполнения бюджета Брусничного муниципального образования за 2015 год
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</si>
</sst>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1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8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8" applyFont="1" applyAlignment="1">
      <alignment vertical="center"/>
      <protection/>
    </xf>
    <xf numFmtId="0" fontId="10" fillId="33" borderId="10" xfId="58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8" fillId="34" borderId="10" xfId="64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10" fillId="33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9" applyNumberFormat="1" applyFont="1" applyBorder="1" applyAlignment="1">
      <alignment horizontal="center" vertical="center"/>
      <protection/>
    </xf>
    <xf numFmtId="49" fontId="8" fillId="0" borderId="10" xfId="63" applyNumberFormat="1" applyFont="1" applyBorder="1" applyAlignment="1">
      <alignment horizontal="center" vertical="center"/>
      <protection/>
    </xf>
    <xf numFmtId="49" fontId="4" fillId="0" borderId="10" xfId="63" applyNumberFormat="1" applyFont="1" applyBorder="1" applyAlignment="1">
      <alignment horizontal="center" vertical="center"/>
      <protection/>
    </xf>
    <xf numFmtId="0" fontId="10" fillId="33" borderId="10" xfId="6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0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58" applyNumberFormat="1" applyFont="1" applyFill="1" applyBorder="1" applyAlignment="1" applyProtection="1">
      <alignment horizontal="center" vertical="center" wrapText="1"/>
      <protection hidden="1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0" xfId="6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1" applyFont="1" applyAlignment="1">
      <alignment vertical="center"/>
      <protection/>
    </xf>
    <xf numFmtId="0" fontId="13" fillId="0" borderId="0" xfId="54" applyNumberFormat="1" applyFont="1" applyFill="1" applyAlignment="1" applyProtection="1">
      <alignment horizontal="center" vertical="center" wrapText="1"/>
      <protection hidden="1"/>
    </xf>
    <xf numFmtId="0" fontId="5" fillId="0" borderId="0" xfId="61" applyFont="1" applyFill="1" applyAlignment="1" applyProtection="1">
      <alignment vertical="center"/>
      <protection hidden="1"/>
    </xf>
    <xf numFmtId="0" fontId="7" fillId="0" borderId="0" xfId="61" applyFont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0" fontId="10" fillId="33" borderId="10" xfId="61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1" applyNumberFormat="1" applyFont="1" applyFill="1" applyBorder="1" applyAlignment="1" applyProtection="1">
      <alignment horizontal="center" vertical="center" wrapText="1"/>
      <protection hidden="1"/>
    </xf>
    <xf numFmtId="49" fontId="10" fillId="33" borderId="10" xfId="63" applyNumberFormat="1" applyFont="1" applyFill="1" applyBorder="1" applyAlignment="1">
      <alignment horizontal="center" vertical="center"/>
      <protection/>
    </xf>
    <xf numFmtId="0" fontId="10" fillId="35" borderId="10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61" applyFont="1" applyAlignment="1">
      <alignment vertical="center"/>
      <protection/>
    </xf>
    <xf numFmtId="4" fontId="10" fillId="33" borderId="10" xfId="57" applyNumberFormat="1" applyFont="1" applyFill="1" applyBorder="1" applyAlignment="1">
      <alignment horizontal="right" vertical="center"/>
      <protection/>
    </xf>
    <xf numFmtId="4" fontId="10" fillId="33" borderId="10" xfId="58" applyNumberFormat="1" applyFont="1" applyFill="1" applyBorder="1" applyAlignment="1">
      <alignment horizontal="right" vertical="center"/>
      <protection/>
    </xf>
    <xf numFmtId="4" fontId="10" fillId="0" borderId="10" xfId="58" applyNumberFormat="1" applyFont="1" applyBorder="1" applyAlignment="1">
      <alignment horizontal="right" vertical="center"/>
      <protection/>
    </xf>
    <xf numFmtId="4" fontId="2" fillId="0" borderId="10" xfId="58" applyNumberFormat="1" applyFont="1" applyBorder="1" applyAlignment="1">
      <alignment horizontal="right" vertical="center"/>
      <protection/>
    </xf>
    <xf numFmtId="4" fontId="10" fillId="0" borderId="10" xfId="58" applyNumberFormat="1" applyFont="1" applyFill="1" applyBorder="1" applyAlignment="1">
      <alignment horizontal="right" vertical="center"/>
      <protection/>
    </xf>
    <xf numFmtId="4" fontId="10" fillId="33" borderId="10" xfId="58" applyNumberFormat="1" applyFont="1" applyFill="1" applyBorder="1" applyAlignment="1" applyProtection="1">
      <alignment horizontal="right" vertical="center" wrapText="1"/>
      <protection hidden="1"/>
    </xf>
    <xf numFmtId="4" fontId="10" fillId="0" borderId="10" xfId="58" applyNumberFormat="1" applyFont="1" applyFill="1" applyBorder="1" applyAlignment="1" applyProtection="1">
      <alignment horizontal="right" vertical="center" wrapText="1"/>
      <protection hidden="1"/>
    </xf>
    <xf numFmtId="4" fontId="10" fillId="33" borderId="10" xfId="61" applyNumberFormat="1" applyFont="1" applyFill="1" applyBorder="1" applyAlignment="1" applyProtection="1">
      <alignment horizontal="right" vertical="center" wrapText="1"/>
      <protection hidden="1"/>
    </xf>
    <xf numFmtId="4" fontId="10" fillId="0" borderId="10" xfId="61" applyNumberFormat="1" applyFont="1" applyFill="1" applyBorder="1" applyAlignment="1" applyProtection="1">
      <alignment horizontal="right" vertical="center" wrapText="1"/>
      <protection hidden="1"/>
    </xf>
    <xf numFmtId="4" fontId="2" fillId="0" borderId="10" xfId="61" applyNumberFormat="1" applyFont="1" applyFill="1" applyBorder="1" applyAlignment="1" applyProtection="1">
      <alignment horizontal="right" vertical="center" wrapText="1"/>
      <protection hidden="1"/>
    </xf>
    <xf numFmtId="4" fontId="10" fillId="34" borderId="10" xfId="58" applyNumberFormat="1" applyFont="1" applyFill="1" applyBorder="1" applyAlignment="1">
      <alignment horizontal="right" vertical="center"/>
      <protection/>
    </xf>
    <xf numFmtId="4" fontId="2" fillId="34" borderId="10" xfId="58" applyNumberFormat="1" applyFont="1" applyFill="1" applyBorder="1" applyAlignment="1">
      <alignment horizontal="right" vertical="center"/>
      <protection/>
    </xf>
    <xf numFmtId="4" fontId="11" fillId="35" borderId="10" xfId="57" applyNumberFormat="1" applyFont="1" applyFill="1" applyBorder="1" applyAlignment="1">
      <alignment horizontal="right" vertical="center"/>
      <protection/>
    </xf>
    <xf numFmtId="0" fontId="10" fillId="0" borderId="0" xfId="61" applyFont="1" applyAlignment="1">
      <alignment horizontal="right" vertical="center"/>
      <protection/>
    </xf>
    <xf numFmtId="208" fontId="8" fillId="36" borderId="10" xfId="0" applyNumberFormat="1" applyFont="1" applyFill="1" applyBorder="1" applyAlignment="1">
      <alignment horizontal="center" vertical="center" wrapText="1"/>
    </xf>
    <xf numFmtId="208" fontId="4" fillId="36" borderId="10" xfId="0" applyNumberFormat="1" applyFont="1" applyFill="1" applyBorder="1" applyAlignment="1">
      <alignment horizontal="center" vertical="center" wrapText="1"/>
    </xf>
    <xf numFmtId="208" fontId="10" fillId="37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 indent="3"/>
    </xf>
    <xf numFmtId="0" fontId="8" fillId="36" borderId="10" xfId="0" applyFont="1" applyFill="1" applyBorder="1" applyAlignment="1">
      <alignment horizontal="left" vertical="center" wrapText="1" indent="2"/>
    </xf>
    <xf numFmtId="0" fontId="11" fillId="35" borderId="10" xfId="58" applyNumberFormat="1" applyFont="1" applyFill="1" applyBorder="1" applyAlignment="1" applyProtection="1">
      <alignment horizontal="left" vertical="center" wrapText="1"/>
      <protection hidden="1"/>
    </xf>
    <xf numFmtId="0" fontId="10" fillId="33" borderId="10" xfId="58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0" xfId="58" applyNumberFormat="1" applyFont="1" applyFill="1" applyBorder="1" applyAlignment="1" applyProtection="1">
      <alignment horizontal="left" vertical="center" wrapText="1" indent="2"/>
      <protection hidden="1"/>
    </xf>
    <xf numFmtId="0" fontId="2" fillId="0" borderId="10" xfId="0" applyFont="1" applyBorder="1" applyAlignment="1">
      <alignment horizontal="left" wrapText="1" indent="3"/>
    </xf>
    <xf numFmtId="49" fontId="2" fillId="0" borderId="10" xfId="0" applyNumberFormat="1" applyFont="1" applyBorder="1" applyAlignment="1">
      <alignment horizontal="left" vertical="center" wrapText="1" indent="3"/>
    </xf>
    <xf numFmtId="49" fontId="10" fillId="33" borderId="10" xfId="64" applyNumberFormat="1" applyFont="1" applyFill="1" applyBorder="1" applyAlignment="1">
      <alignment horizontal="left" vertical="center" wrapText="1" indent="1"/>
      <protection/>
    </xf>
    <xf numFmtId="0" fontId="2" fillId="0" borderId="10" xfId="55" applyNumberFormat="1" applyFont="1" applyFill="1" applyBorder="1" applyAlignment="1" applyProtection="1">
      <alignment horizontal="left" vertical="center" wrapText="1" indent="3"/>
      <protection hidden="1"/>
    </xf>
    <xf numFmtId="0" fontId="10" fillId="33" borderId="10" xfId="63" applyFont="1" applyFill="1" applyBorder="1" applyAlignment="1">
      <alignment horizontal="left" vertical="center" indent="1"/>
      <protection/>
    </xf>
    <xf numFmtId="0" fontId="10" fillId="0" borderId="10" xfId="63" applyFont="1" applyBorder="1" applyAlignment="1">
      <alignment horizontal="left" vertical="center" wrapText="1" indent="2"/>
      <protection/>
    </xf>
    <xf numFmtId="0" fontId="2" fillId="0" borderId="10" xfId="63" applyFont="1" applyBorder="1" applyAlignment="1">
      <alignment horizontal="left" vertical="center" wrapText="1" indent="3"/>
      <protection/>
    </xf>
    <xf numFmtId="0" fontId="10" fillId="33" borderId="10" xfId="60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0" xfId="57" applyNumberFormat="1" applyFont="1" applyFill="1" applyBorder="1" applyAlignment="1" applyProtection="1">
      <alignment horizontal="left" vertical="center" wrapText="1" indent="2"/>
      <protection hidden="1"/>
    </xf>
    <xf numFmtId="0" fontId="2" fillId="0" borderId="10" xfId="0" applyNumberFormat="1" applyFont="1" applyBorder="1" applyAlignment="1">
      <alignment horizontal="left" vertical="center" wrapText="1" indent="3"/>
    </xf>
    <xf numFmtId="49" fontId="10" fillId="0" borderId="10" xfId="0" applyNumberFormat="1" applyFont="1" applyBorder="1" applyAlignment="1">
      <alignment horizontal="left" vertical="center" wrapText="1" indent="2"/>
    </xf>
    <xf numFmtId="0" fontId="10" fillId="33" borderId="10" xfId="0" applyFont="1" applyFill="1" applyBorder="1" applyAlignment="1">
      <alignment horizontal="left" vertical="center" wrapText="1" indent="1"/>
    </xf>
    <xf numFmtId="0" fontId="7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3"/>
    </xf>
    <xf numFmtId="0" fontId="10" fillId="36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2"/>
    </xf>
    <xf numFmtId="49" fontId="10" fillId="33" borderId="10" xfId="0" applyNumberFormat="1" applyFont="1" applyFill="1" applyBorder="1" applyAlignment="1">
      <alignment horizontal="left" vertical="center" wrapText="1" indent="1"/>
    </xf>
    <xf numFmtId="0" fontId="7" fillId="37" borderId="10" xfId="0" applyFont="1" applyFill="1" applyBorder="1" applyAlignment="1">
      <alignment horizontal="left" vertical="center" wrapText="1"/>
    </xf>
    <xf numFmtId="207" fontId="10" fillId="0" borderId="10" xfId="0" applyNumberFormat="1" applyFont="1" applyBorder="1" applyAlignment="1">
      <alignment horizontal="left" vertical="center" wrapText="1" indent="2"/>
    </xf>
    <xf numFmtId="0" fontId="10" fillId="0" borderId="10" xfId="0" applyFont="1" applyBorder="1" applyAlignment="1">
      <alignment horizontal="left" vertical="center" wrapText="1" indent="2"/>
    </xf>
    <xf numFmtId="4" fontId="11" fillId="35" borderId="10" xfId="61" applyNumberFormat="1" applyFont="1" applyFill="1" applyBorder="1" applyAlignment="1" applyProtection="1">
      <alignment horizontal="right" vertical="center" wrapText="1"/>
      <protection hidden="1"/>
    </xf>
    <xf numFmtId="3" fontId="11" fillId="35" borderId="10" xfId="61" applyNumberFormat="1" applyFont="1" applyFill="1" applyBorder="1" applyAlignment="1" applyProtection="1">
      <alignment horizontal="right" vertical="center" wrapText="1"/>
      <protection hidden="1"/>
    </xf>
    <xf numFmtId="0" fontId="10" fillId="33" borderId="10" xfId="61" applyNumberFormat="1" applyFont="1" applyFill="1" applyBorder="1" applyAlignment="1" applyProtection="1">
      <alignment horizontal="left" vertical="center" wrapText="1" indent="1"/>
      <protection hidden="1"/>
    </xf>
    <xf numFmtId="3" fontId="10" fillId="33" borderId="10" xfId="61" applyNumberFormat="1" applyFont="1" applyFill="1" applyBorder="1" applyAlignment="1" applyProtection="1">
      <alignment horizontal="right" vertical="center" wrapText="1"/>
      <protection hidden="1"/>
    </xf>
    <xf numFmtId="0" fontId="10" fillId="0" borderId="10" xfId="61" applyNumberFormat="1" applyFont="1" applyFill="1" applyBorder="1" applyAlignment="1" applyProtection="1">
      <alignment horizontal="left" vertical="center" wrapText="1" indent="2"/>
      <protection hidden="1"/>
    </xf>
    <xf numFmtId="3" fontId="10" fillId="0" borderId="10" xfId="61" applyNumberFormat="1" applyFont="1" applyFill="1" applyBorder="1" applyAlignment="1" applyProtection="1">
      <alignment horizontal="right" vertical="center" wrapText="1"/>
      <protection hidden="1"/>
    </xf>
    <xf numFmtId="3" fontId="2" fillId="0" borderId="10" xfId="61" applyNumberFormat="1" applyFont="1" applyFill="1" applyBorder="1" applyAlignment="1" applyProtection="1">
      <alignment horizontal="right" vertical="center" wrapText="1"/>
      <protection hidden="1"/>
    </xf>
    <xf numFmtId="0" fontId="11" fillId="35" borderId="10" xfId="61" applyNumberFormat="1" applyFont="1" applyFill="1" applyBorder="1" applyAlignment="1" applyProtection="1">
      <alignment horizontal="left" vertical="center" wrapText="1"/>
      <protection hidden="1"/>
    </xf>
    <xf numFmtId="0" fontId="11" fillId="35" borderId="10" xfId="61" applyNumberFormat="1" applyFont="1" applyFill="1" applyBorder="1" applyAlignment="1" applyProtection="1">
      <alignment vertical="center"/>
      <protection hidden="1"/>
    </xf>
    <xf numFmtId="4" fontId="11" fillId="35" borderId="10" xfId="61" applyNumberFormat="1" applyFont="1" applyFill="1" applyBorder="1" applyAlignment="1" applyProtection="1">
      <alignment horizontal="right" vertical="center"/>
      <protection hidden="1"/>
    </xf>
    <xf numFmtId="49" fontId="11" fillId="35" borderId="11" xfId="0" applyNumberFormat="1" applyFont="1" applyFill="1" applyBorder="1" applyAlignment="1">
      <alignment vertical="center" wrapText="1"/>
    </xf>
    <xf numFmtId="49" fontId="10" fillId="35" borderId="12" xfId="0" applyNumberFormat="1" applyFont="1" applyFill="1" applyBorder="1" applyAlignment="1">
      <alignment horizontal="center" vertical="center"/>
    </xf>
    <xf numFmtId="198" fontId="10" fillId="35" borderId="12" xfId="72" applyNumberFormat="1" applyFont="1" applyFill="1" applyBorder="1" applyAlignment="1">
      <alignment horizontal="right" vertical="center" indent="1"/>
    </xf>
    <xf numFmtId="198" fontId="2" fillId="35" borderId="13" xfId="72" applyNumberFormat="1" applyFont="1" applyFill="1" applyBorder="1" applyAlignment="1">
      <alignment horizontal="center" vertical="center"/>
    </xf>
    <xf numFmtId="0" fontId="3" fillId="0" borderId="0" xfId="56" applyFont="1" applyAlignment="1">
      <alignment vertical="center"/>
      <protection/>
    </xf>
    <xf numFmtId="49" fontId="10" fillId="33" borderId="14" xfId="0" applyNumberFormat="1" applyFont="1" applyFill="1" applyBorder="1" applyAlignment="1">
      <alignment horizontal="left" vertical="center" wrapText="1"/>
    </xf>
    <xf numFmtId="198" fontId="10" fillId="33" borderId="10" xfId="0" applyNumberFormat="1" applyFont="1" applyFill="1" applyBorder="1" applyAlignment="1">
      <alignment horizontal="right" vertical="center" inden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right" vertical="center" indent="1" shrinkToFit="1"/>
    </xf>
    <xf numFmtId="198" fontId="2" fillId="34" borderId="15" xfId="72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inden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98" fontId="10" fillId="0" borderId="10" xfId="0" applyNumberFormat="1" applyFont="1" applyFill="1" applyBorder="1" applyAlignment="1">
      <alignment horizontal="right" vertical="center" indent="1"/>
    </xf>
    <xf numFmtId="198" fontId="10" fillId="34" borderId="15" xfId="72" applyNumberFormat="1" applyFont="1" applyFill="1" applyBorder="1" applyAlignment="1">
      <alignment horizontal="center" vertical="center"/>
    </xf>
    <xf numFmtId="49" fontId="11" fillId="35" borderId="16" xfId="0" applyNumberFormat="1" applyFont="1" applyFill="1" applyBorder="1" applyAlignment="1">
      <alignment horizontal="left" vertical="center" wrapText="1"/>
    </xf>
    <xf numFmtId="49" fontId="10" fillId="35" borderId="17" xfId="0" applyNumberFormat="1" applyFont="1" applyFill="1" applyBorder="1" applyAlignment="1">
      <alignment horizontal="center" vertical="center"/>
    </xf>
    <xf numFmtId="198" fontId="10" fillId="35" borderId="17" xfId="0" applyNumberFormat="1" applyFont="1" applyFill="1" applyBorder="1" applyAlignment="1">
      <alignment horizontal="right" vertical="center" indent="1"/>
    </xf>
    <xf numFmtId="49" fontId="11" fillId="35" borderId="11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center"/>
    </xf>
    <xf numFmtId="198" fontId="10" fillId="35" borderId="12" xfId="0" applyNumberFormat="1" applyFont="1" applyFill="1" applyBorder="1" applyAlignment="1">
      <alignment horizontal="right" vertical="center" indent="1"/>
    </xf>
    <xf numFmtId="0" fontId="10" fillId="33" borderId="18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right" vertical="center" wrapText="1" indent="1"/>
    </xf>
    <xf numFmtId="198" fontId="10" fillId="0" borderId="10" xfId="0" applyNumberFormat="1" applyFont="1" applyFill="1" applyBorder="1" applyAlignment="1">
      <alignment horizontal="right" vertical="center" wrapText="1" inden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198" fontId="2" fillId="0" borderId="17" xfId="0" applyNumberFormat="1" applyFont="1" applyFill="1" applyBorder="1" applyAlignment="1">
      <alignment horizontal="right" vertical="center" indent="1"/>
    </xf>
    <xf numFmtId="198" fontId="2" fillId="34" borderId="20" xfId="72" applyNumberFormat="1" applyFont="1" applyFill="1" applyBorder="1" applyAlignment="1">
      <alignment horizontal="center" vertical="center"/>
    </xf>
    <xf numFmtId="4" fontId="3" fillId="0" borderId="0" xfId="61" applyNumberFormat="1" applyFont="1" applyAlignment="1">
      <alignment vertical="center"/>
      <protection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16" fillId="0" borderId="18" xfId="0" applyNumberFormat="1" applyFont="1" applyFill="1" applyBorder="1" applyAlignment="1">
      <alignment horizontal="left" vertical="center" wrapText="1"/>
    </xf>
    <xf numFmtId="49" fontId="10" fillId="0" borderId="10" xfId="53" applyNumberFormat="1" applyFont="1" applyBorder="1" applyAlignment="1">
      <alignment horizontal="left" vertical="center" wrapText="1" indent="2"/>
      <protection/>
    </xf>
    <xf numFmtId="0" fontId="2" fillId="0" borderId="10" xfId="53" applyFont="1" applyBorder="1" applyAlignment="1">
      <alignment horizontal="left" vertical="center" wrapText="1" indent="3"/>
      <protection/>
    </xf>
    <xf numFmtId="0" fontId="2" fillId="0" borderId="10" xfId="0" applyFont="1" applyBorder="1" applyAlignment="1">
      <alignment vertical="center" wrapText="1"/>
    </xf>
    <xf numFmtId="3" fontId="10" fillId="33" borderId="15" xfId="72" applyNumberFormat="1" applyFont="1" applyFill="1" applyBorder="1" applyAlignment="1">
      <alignment horizontal="right" vertical="center"/>
    </xf>
    <xf numFmtId="3" fontId="2" fillId="34" borderId="15" xfId="72" applyNumberFormat="1" applyFont="1" applyFill="1" applyBorder="1" applyAlignment="1">
      <alignment horizontal="right" vertical="center"/>
    </xf>
    <xf numFmtId="3" fontId="10" fillId="34" borderId="15" xfId="72" applyNumberFormat="1" applyFont="1" applyFill="1" applyBorder="1" applyAlignment="1">
      <alignment horizontal="right" vertical="center"/>
    </xf>
    <xf numFmtId="3" fontId="10" fillId="35" borderId="20" xfId="72" applyNumberFormat="1" applyFont="1" applyFill="1" applyBorder="1" applyAlignment="1">
      <alignment horizontal="right" vertical="center"/>
    </xf>
    <xf numFmtId="3" fontId="10" fillId="35" borderId="13" xfId="72" applyNumberFormat="1" applyFont="1" applyFill="1" applyBorder="1" applyAlignment="1">
      <alignment horizontal="right" vertical="center"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8" applyNumberFormat="1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10" xfId="55"/>
    <cellStyle name="Обычный_Tmp12" xfId="56"/>
    <cellStyle name="Обычный_Tmp14" xfId="57"/>
    <cellStyle name="Обычный_Tmp16" xfId="58"/>
    <cellStyle name="Обычный_Tmp18" xfId="59"/>
    <cellStyle name="Обычный_Tmp3" xfId="60"/>
    <cellStyle name="Обычный_Tmp4" xfId="61"/>
    <cellStyle name="Обычный_Анализ на 01.04.06" xfId="62"/>
    <cellStyle name="Обычный_Новая Игирма" xfId="63"/>
    <cellStyle name="Обычный_ПРОГНОЗ ДОХОДОВ на 2007 год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86.421875" style="21" customWidth="1"/>
    <col min="2" max="2" width="22.57421875" style="21" customWidth="1"/>
    <col min="3" max="4" width="11.7109375" style="21" customWidth="1"/>
    <col min="5" max="5" width="9.8515625" style="21" customWidth="1"/>
    <col min="6" max="16384" width="9.140625" style="21" customWidth="1"/>
  </cols>
  <sheetData>
    <row r="1" spans="1:20" ht="41.25" customHeight="1">
      <c r="A1" s="133" t="s">
        <v>297</v>
      </c>
      <c r="B1" s="133"/>
      <c r="C1" s="133"/>
      <c r="D1" s="133"/>
      <c r="E1" s="133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3.5" customHeight="1">
      <c r="A2" s="1"/>
      <c r="B2" s="1"/>
      <c r="C2" s="1"/>
      <c r="D2" s="1"/>
      <c r="E2" s="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5" ht="15" customHeight="1">
      <c r="A3" s="23"/>
      <c r="B3" s="23"/>
      <c r="D3" s="24"/>
      <c r="E3" s="44" t="s">
        <v>0</v>
      </c>
    </row>
    <row r="4" spans="1:5" s="25" customFormat="1" ht="15.75" customHeight="1">
      <c r="A4" s="135" t="s">
        <v>1</v>
      </c>
      <c r="B4" s="136" t="s">
        <v>2</v>
      </c>
      <c r="C4" s="134" t="s">
        <v>80</v>
      </c>
      <c r="D4" s="134" t="s">
        <v>81</v>
      </c>
      <c r="E4" s="134" t="s">
        <v>69</v>
      </c>
    </row>
    <row r="5" spans="1:5" s="25" customFormat="1" ht="28.5" customHeight="1">
      <c r="A5" s="135"/>
      <c r="B5" s="136"/>
      <c r="C5" s="134"/>
      <c r="D5" s="134"/>
      <c r="E5" s="134"/>
    </row>
    <row r="6" spans="1:5" ht="18" customHeight="1">
      <c r="A6" s="52" t="s">
        <v>3</v>
      </c>
      <c r="B6" s="29" t="s">
        <v>4</v>
      </c>
      <c r="C6" s="75">
        <f>C7+C16+C22+C25+C10</f>
        <v>401</v>
      </c>
      <c r="D6" s="75">
        <f>D7+D16+D22+D25+D10</f>
        <v>458</v>
      </c>
      <c r="E6" s="76">
        <f aca="true" t="shared" si="0" ref="E6:E42">D6/C6*100</f>
        <v>114.21446384039899</v>
      </c>
    </row>
    <row r="7" spans="1:5" s="25" customFormat="1" ht="13.5" customHeight="1">
      <c r="A7" s="77" t="s">
        <v>5</v>
      </c>
      <c r="B7" s="26" t="s">
        <v>6</v>
      </c>
      <c r="C7" s="38">
        <f>C8</f>
        <v>198</v>
      </c>
      <c r="D7" s="38">
        <f>D8</f>
        <v>191</v>
      </c>
      <c r="E7" s="78">
        <f t="shared" si="0"/>
        <v>96.46464646464646</v>
      </c>
    </row>
    <row r="8" spans="1:5" s="25" customFormat="1" ht="16.5" customHeight="1">
      <c r="A8" s="79" t="s">
        <v>7</v>
      </c>
      <c r="B8" s="27" t="s">
        <v>8</v>
      </c>
      <c r="C8" s="39">
        <f>C9</f>
        <v>198</v>
      </c>
      <c r="D8" s="39">
        <f>D9</f>
        <v>191</v>
      </c>
      <c r="E8" s="80">
        <f t="shared" si="0"/>
        <v>96.46464646464646</v>
      </c>
    </row>
    <row r="9" spans="1:5" s="25" customFormat="1" ht="38.25">
      <c r="A9" s="55" t="s">
        <v>64</v>
      </c>
      <c r="B9" s="5" t="s">
        <v>9</v>
      </c>
      <c r="C9" s="40">
        <v>198</v>
      </c>
      <c r="D9" s="40">
        <v>191</v>
      </c>
      <c r="E9" s="81">
        <f t="shared" si="0"/>
        <v>96.46464646464646</v>
      </c>
    </row>
    <row r="10" spans="1:5" s="25" customFormat="1" ht="25.5">
      <c r="A10" s="57" t="s">
        <v>10</v>
      </c>
      <c r="B10" s="6" t="s">
        <v>11</v>
      </c>
      <c r="C10" s="38">
        <f>C11</f>
        <v>147</v>
      </c>
      <c r="D10" s="38">
        <f>D11</f>
        <v>195</v>
      </c>
      <c r="E10" s="78">
        <f t="shared" si="0"/>
        <v>132.6530612244898</v>
      </c>
    </row>
    <row r="11" spans="1:5" s="25" customFormat="1" ht="15" customHeight="1">
      <c r="A11" s="73" t="s">
        <v>12</v>
      </c>
      <c r="B11" s="7" t="s">
        <v>13</v>
      </c>
      <c r="C11" s="39">
        <f>C12+C13+C14+C15</f>
        <v>147</v>
      </c>
      <c r="D11" s="39">
        <f>D12+D13+D14+D15</f>
        <v>195</v>
      </c>
      <c r="E11" s="80">
        <f t="shared" si="0"/>
        <v>132.6530612244898</v>
      </c>
    </row>
    <row r="12" spans="1:5" s="25" customFormat="1" ht="38.25">
      <c r="A12" s="56" t="s">
        <v>14</v>
      </c>
      <c r="B12" s="8" t="s">
        <v>15</v>
      </c>
      <c r="C12" s="40">
        <v>57</v>
      </c>
      <c r="D12" s="40">
        <v>69</v>
      </c>
      <c r="E12" s="81">
        <f t="shared" si="0"/>
        <v>121.05263157894737</v>
      </c>
    </row>
    <row r="13" spans="1:5" s="25" customFormat="1" ht="51">
      <c r="A13" s="64" t="s">
        <v>65</v>
      </c>
      <c r="B13" s="8" t="s">
        <v>16</v>
      </c>
      <c r="C13" s="40">
        <v>1</v>
      </c>
      <c r="D13" s="40">
        <v>1</v>
      </c>
      <c r="E13" s="81">
        <f t="shared" si="0"/>
        <v>100</v>
      </c>
    </row>
    <row r="14" spans="1:5" s="25" customFormat="1" ht="38.25">
      <c r="A14" s="56" t="s">
        <v>17</v>
      </c>
      <c r="B14" s="8" t="s">
        <v>18</v>
      </c>
      <c r="C14" s="40">
        <v>84</v>
      </c>
      <c r="D14" s="40">
        <v>137</v>
      </c>
      <c r="E14" s="81">
        <f t="shared" si="0"/>
        <v>163.0952380952381</v>
      </c>
    </row>
    <row r="15" spans="1:5" s="25" customFormat="1" ht="38.25">
      <c r="A15" s="56" t="s">
        <v>19</v>
      </c>
      <c r="B15" s="8" t="s">
        <v>20</v>
      </c>
      <c r="C15" s="40">
        <v>5</v>
      </c>
      <c r="D15" s="40">
        <v>-12</v>
      </c>
      <c r="E15" s="81">
        <f t="shared" si="0"/>
        <v>-240</v>
      </c>
    </row>
    <row r="16" spans="1:5" s="25" customFormat="1" ht="13.5">
      <c r="A16" s="53" t="s">
        <v>21</v>
      </c>
      <c r="B16" s="10" t="s">
        <v>22</v>
      </c>
      <c r="C16" s="32">
        <f>C17+C19</f>
        <v>48</v>
      </c>
      <c r="D16" s="32">
        <f>D17+D19</f>
        <v>64</v>
      </c>
      <c r="E16" s="78">
        <f t="shared" si="0"/>
        <v>133.33333333333331</v>
      </c>
    </row>
    <row r="17" spans="1:5" s="25" customFormat="1" ht="13.5" hidden="1">
      <c r="A17" s="54" t="s">
        <v>23</v>
      </c>
      <c r="B17" s="2" t="s">
        <v>24</v>
      </c>
      <c r="C17" s="41">
        <f>C18</f>
        <v>0</v>
      </c>
      <c r="D17" s="41"/>
      <c r="E17" s="80"/>
    </row>
    <row r="18" spans="1:5" s="25" customFormat="1" ht="27" customHeight="1" hidden="1">
      <c r="A18" s="58" t="s">
        <v>25</v>
      </c>
      <c r="B18" s="11" t="s">
        <v>26</v>
      </c>
      <c r="C18" s="42"/>
      <c r="D18" s="42"/>
      <c r="E18" s="81"/>
    </row>
    <row r="19" spans="1:5" s="25" customFormat="1" ht="13.5">
      <c r="A19" s="54" t="s">
        <v>27</v>
      </c>
      <c r="B19" s="2" t="s">
        <v>28</v>
      </c>
      <c r="C19" s="33">
        <f>C21+C20</f>
        <v>48</v>
      </c>
      <c r="D19" s="33">
        <f>D21+D20</f>
        <v>64</v>
      </c>
      <c r="E19" s="80">
        <f t="shared" si="0"/>
        <v>133.33333333333331</v>
      </c>
    </row>
    <row r="20" spans="1:5" s="25" customFormat="1" ht="25.5">
      <c r="A20" s="123" t="s">
        <v>282</v>
      </c>
      <c r="B20" s="12" t="s">
        <v>284</v>
      </c>
      <c r="C20" s="34">
        <v>42</v>
      </c>
      <c r="D20" s="34">
        <v>60</v>
      </c>
      <c r="E20" s="81">
        <f t="shared" si="0"/>
        <v>142.85714285714286</v>
      </c>
    </row>
    <row r="21" spans="1:5" s="25" customFormat="1" ht="25.5">
      <c r="A21" s="123" t="s">
        <v>283</v>
      </c>
      <c r="B21" s="12" t="s">
        <v>285</v>
      </c>
      <c r="C21" s="34">
        <v>6</v>
      </c>
      <c r="D21" s="34">
        <v>4</v>
      </c>
      <c r="E21" s="81">
        <f t="shared" si="0"/>
        <v>66.66666666666666</v>
      </c>
    </row>
    <row r="22" spans="1:5" s="25" customFormat="1" ht="13.5">
      <c r="A22" s="59" t="s">
        <v>29</v>
      </c>
      <c r="B22" s="28" t="s">
        <v>30</v>
      </c>
      <c r="C22" s="36">
        <f>C23</f>
        <v>8</v>
      </c>
      <c r="D22" s="36">
        <f>D23</f>
        <v>8</v>
      </c>
      <c r="E22" s="78">
        <f t="shared" si="0"/>
        <v>100</v>
      </c>
    </row>
    <row r="23" spans="1:5" s="25" customFormat="1" ht="25.5">
      <c r="A23" s="60" t="s">
        <v>31</v>
      </c>
      <c r="B23" s="13" t="s">
        <v>32</v>
      </c>
      <c r="C23" s="37">
        <f>C24</f>
        <v>8</v>
      </c>
      <c r="D23" s="37">
        <f>D24</f>
        <v>8</v>
      </c>
      <c r="E23" s="80">
        <f t="shared" si="0"/>
        <v>100</v>
      </c>
    </row>
    <row r="24" spans="1:5" s="25" customFormat="1" ht="41.25" customHeight="1">
      <c r="A24" s="61" t="s">
        <v>33</v>
      </c>
      <c r="B24" s="14" t="s">
        <v>34</v>
      </c>
      <c r="C24" s="34">
        <v>8</v>
      </c>
      <c r="D24" s="34">
        <v>8</v>
      </c>
      <c r="E24" s="81">
        <f t="shared" si="0"/>
        <v>100</v>
      </c>
    </row>
    <row r="25" spans="1:5" s="25" customFormat="1" ht="25.5" hidden="1">
      <c r="A25" s="62" t="s">
        <v>35</v>
      </c>
      <c r="B25" s="15" t="s">
        <v>36</v>
      </c>
      <c r="C25" s="32">
        <f>C26</f>
        <v>0</v>
      </c>
      <c r="D25" s="32">
        <f>D26</f>
        <v>0</v>
      </c>
      <c r="E25" s="78" t="e">
        <f t="shared" si="0"/>
        <v>#DIV/0!</v>
      </c>
    </row>
    <row r="26" spans="1:5" s="25" customFormat="1" ht="51" hidden="1">
      <c r="A26" s="63" t="s">
        <v>66</v>
      </c>
      <c r="B26" s="16" t="s">
        <v>37</v>
      </c>
      <c r="C26" s="33">
        <f>C27</f>
        <v>0</v>
      </c>
      <c r="D26" s="33">
        <f>D27</f>
        <v>0</v>
      </c>
      <c r="E26" s="80" t="e">
        <f t="shared" si="0"/>
        <v>#DIV/0!</v>
      </c>
    </row>
    <row r="27" spans="1:5" s="25" customFormat="1" ht="51" hidden="1">
      <c r="A27" s="64" t="s">
        <v>67</v>
      </c>
      <c r="B27" s="9" t="s">
        <v>38</v>
      </c>
      <c r="C27" s="34"/>
      <c r="D27" s="34"/>
      <c r="E27" s="81" t="e">
        <f t="shared" si="0"/>
        <v>#DIV/0!</v>
      </c>
    </row>
    <row r="28" spans="1:5" ht="21.75" customHeight="1">
      <c r="A28" s="82" t="s">
        <v>39</v>
      </c>
      <c r="B28" s="29" t="s">
        <v>40</v>
      </c>
      <c r="C28" s="43">
        <f>SUM(C29)</f>
        <v>5117.499999999999</v>
      </c>
      <c r="D28" s="43">
        <f>SUM(D29)+D46</f>
        <v>5117.499999999999</v>
      </c>
      <c r="E28" s="76">
        <f t="shared" si="0"/>
        <v>100</v>
      </c>
    </row>
    <row r="29" spans="1:5" s="3" customFormat="1" ht="30.75" customHeight="1">
      <c r="A29" s="67" t="s">
        <v>41</v>
      </c>
      <c r="B29" s="4" t="s">
        <v>42</v>
      </c>
      <c r="C29" s="31">
        <f>SUM(C30,C35,C38)+C43+C46</f>
        <v>5117.499999999999</v>
      </c>
      <c r="D29" s="31">
        <f>SUM(D30,D35,D38)+D43</f>
        <v>5117.499999999999</v>
      </c>
      <c r="E29" s="78">
        <f t="shared" si="0"/>
        <v>100</v>
      </c>
    </row>
    <row r="30" spans="1:5" s="3" customFormat="1" ht="14.25" customHeight="1">
      <c r="A30" s="53" t="s">
        <v>43</v>
      </c>
      <c r="B30" s="4" t="s">
        <v>44</v>
      </c>
      <c r="C30" s="32">
        <f>SUM(C31)+C33</f>
        <v>2026.6</v>
      </c>
      <c r="D30" s="32">
        <f>SUM(D31)+D33</f>
        <v>2026.6</v>
      </c>
      <c r="E30" s="78">
        <f t="shared" si="0"/>
        <v>100</v>
      </c>
    </row>
    <row r="31" spans="1:5" s="3" customFormat="1" ht="13.5">
      <c r="A31" s="54" t="s">
        <v>45</v>
      </c>
      <c r="B31" s="18" t="s">
        <v>46</v>
      </c>
      <c r="C31" s="33">
        <f>SUM(C32)</f>
        <v>2026.6</v>
      </c>
      <c r="D31" s="33">
        <f>SUM(D32)</f>
        <v>2026.6</v>
      </c>
      <c r="E31" s="80">
        <f t="shared" si="0"/>
        <v>100</v>
      </c>
    </row>
    <row r="32" spans="1:5" s="3" customFormat="1" ht="13.5">
      <c r="A32" s="68" t="s">
        <v>286</v>
      </c>
      <c r="B32" s="5" t="s">
        <v>47</v>
      </c>
      <c r="C32" s="34">
        <v>2026.6</v>
      </c>
      <c r="D32" s="34">
        <v>2026.6</v>
      </c>
      <c r="E32" s="81">
        <f t="shared" si="0"/>
        <v>100</v>
      </c>
    </row>
    <row r="33" spans="1:5" s="3" customFormat="1" ht="13.5" hidden="1">
      <c r="A33" s="69" t="s">
        <v>76</v>
      </c>
      <c r="B33" s="48" t="s">
        <v>77</v>
      </c>
      <c r="C33" s="33">
        <f>C34</f>
        <v>0</v>
      </c>
      <c r="D33" s="33">
        <f>D34</f>
        <v>0</v>
      </c>
      <c r="E33" s="80" t="e">
        <f t="shared" si="0"/>
        <v>#DIV/0!</v>
      </c>
    </row>
    <row r="34" spans="1:5" s="3" customFormat="1" ht="15.75" customHeight="1" hidden="1">
      <c r="A34" s="50" t="s">
        <v>78</v>
      </c>
      <c r="B34" s="49" t="s">
        <v>79</v>
      </c>
      <c r="C34" s="34"/>
      <c r="D34" s="34"/>
      <c r="E34" s="81" t="e">
        <f t="shared" si="0"/>
        <v>#DIV/0!</v>
      </c>
    </row>
    <row r="35" spans="1:5" s="3" customFormat="1" ht="25.5">
      <c r="A35" s="66" t="s">
        <v>48</v>
      </c>
      <c r="B35" s="19" t="s">
        <v>49</v>
      </c>
      <c r="C35" s="32">
        <f>SUM(C36)</f>
        <v>3007.7</v>
      </c>
      <c r="D35" s="32">
        <f>SUM(D36)</f>
        <v>3007.7</v>
      </c>
      <c r="E35" s="78">
        <f t="shared" si="0"/>
        <v>100</v>
      </c>
    </row>
    <row r="36" spans="1:5" s="3" customFormat="1" ht="13.5">
      <c r="A36" s="74" t="s">
        <v>50</v>
      </c>
      <c r="B36" s="17" t="s">
        <v>51</v>
      </c>
      <c r="C36" s="33">
        <f>SUM(C37)</f>
        <v>3007.7</v>
      </c>
      <c r="D36" s="33">
        <f>SUM(D37)</f>
        <v>3007.7</v>
      </c>
      <c r="E36" s="81">
        <f t="shared" si="0"/>
        <v>100</v>
      </c>
    </row>
    <row r="37" spans="1:5" s="3" customFormat="1" ht="13.5">
      <c r="A37" s="68" t="s">
        <v>287</v>
      </c>
      <c r="B37" s="5" t="s">
        <v>52</v>
      </c>
      <c r="C37" s="34">
        <v>3007.7</v>
      </c>
      <c r="D37" s="34">
        <v>3007.7</v>
      </c>
      <c r="E37" s="81">
        <f t="shared" si="0"/>
        <v>100</v>
      </c>
    </row>
    <row r="38" spans="1:5" s="3" customFormat="1" ht="16.5" customHeight="1">
      <c r="A38" s="66" t="s">
        <v>53</v>
      </c>
      <c r="B38" s="20" t="s">
        <v>54</v>
      </c>
      <c r="C38" s="32">
        <f>SUM(C39)+C41</f>
        <v>83.2</v>
      </c>
      <c r="D38" s="32">
        <f>SUM(D39)+D41</f>
        <v>83.2</v>
      </c>
      <c r="E38" s="78">
        <f t="shared" si="0"/>
        <v>100</v>
      </c>
    </row>
    <row r="39" spans="1:5" s="3" customFormat="1" ht="25.5">
      <c r="A39" s="70" t="s">
        <v>55</v>
      </c>
      <c r="B39" s="17" t="s">
        <v>56</v>
      </c>
      <c r="C39" s="35">
        <f>SUM(C40)</f>
        <v>82.5</v>
      </c>
      <c r="D39" s="35">
        <f>SUM(D40)</f>
        <v>82.5</v>
      </c>
      <c r="E39" s="80">
        <f t="shared" si="0"/>
        <v>100</v>
      </c>
    </row>
    <row r="40" spans="1:5" s="3" customFormat="1" ht="25.5">
      <c r="A40" s="68" t="s">
        <v>288</v>
      </c>
      <c r="B40" s="5" t="s">
        <v>57</v>
      </c>
      <c r="C40" s="34">
        <v>82.5</v>
      </c>
      <c r="D40" s="34">
        <v>82.5</v>
      </c>
      <c r="E40" s="81">
        <f t="shared" si="0"/>
        <v>100</v>
      </c>
    </row>
    <row r="41" spans="1:5" s="3" customFormat="1" ht="25.5">
      <c r="A41" s="125" t="s">
        <v>279</v>
      </c>
      <c r="B41" s="17" t="s">
        <v>280</v>
      </c>
      <c r="C41" s="35">
        <f>SUM(C42)</f>
        <v>0.7</v>
      </c>
      <c r="D41" s="35">
        <f>SUM(D42)</f>
        <v>0.7</v>
      </c>
      <c r="E41" s="80">
        <f t="shared" si="0"/>
        <v>100</v>
      </c>
    </row>
    <row r="42" spans="1:5" s="3" customFormat="1" ht="25.5">
      <c r="A42" s="126" t="s">
        <v>289</v>
      </c>
      <c r="B42" s="5" t="s">
        <v>281</v>
      </c>
      <c r="C42" s="34">
        <v>0.7</v>
      </c>
      <c r="D42" s="34">
        <v>0.7</v>
      </c>
      <c r="E42" s="81">
        <f t="shared" si="0"/>
        <v>100</v>
      </c>
    </row>
    <row r="43" spans="1:5" s="3" customFormat="1" ht="13.5" customHeight="1" hidden="1">
      <c r="A43" s="71" t="s">
        <v>58</v>
      </c>
      <c r="B43" s="19" t="s">
        <v>59</v>
      </c>
      <c r="C43" s="32">
        <f>C44</f>
        <v>0</v>
      </c>
      <c r="D43" s="32">
        <f>D44</f>
        <v>0</v>
      </c>
      <c r="E43" s="78" t="e">
        <f aca="true" t="shared" si="1" ref="E43:E49">D43/C43*100</f>
        <v>#DIV/0!</v>
      </c>
    </row>
    <row r="44" spans="1:5" s="3" customFormat="1" ht="13.5" customHeight="1" hidden="1">
      <c r="A44" s="65" t="s">
        <v>60</v>
      </c>
      <c r="B44" s="17" t="s">
        <v>61</v>
      </c>
      <c r="C44" s="33">
        <f>C45</f>
        <v>0</v>
      </c>
      <c r="D44" s="33">
        <f>D45</f>
        <v>0</v>
      </c>
      <c r="E44" s="81" t="e">
        <f t="shared" si="1"/>
        <v>#DIV/0!</v>
      </c>
    </row>
    <row r="45" spans="1:5" s="3" customFormat="1" ht="13.5" customHeight="1" hidden="1">
      <c r="A45" s="56" t="s">
        <v>62</v>
      </c>
      <c r="B45" s="5" t="s">
        <v>63</v>
      </c>
      <c r="C45" s="34"/>
      <c r="D45" s="34"/>
      <c r="E45" s="81" t="e">
        <f t="shared" si="1"/>
        <v>#DIV/0!</v>
      </c>
    </row>
    <row r="46" spans="1:5" s="3" customFormat="1" ht="71.25" hidden="1">
      <c r="A46" s="72" t="s">
        <v>70</v>
      </c>
      <c r="B46" s="47" t="s">
        <v>73</v>
      </c>
      <c r="C46" s="32">
        <f>C47</f>
        <v>0</v>
      </c>
      <c r="D46" s="32">
        <f>D47</f>
        <v>0</v>
      </c>
      <c r="E46" s="78" t="e">
        <f t="shared" si="1"/>
        <v>#DIV/0!</v>
      </c>
    </row>
    <row r="47" spans="1:5" s="3" customFormat="1" ht="36" hidden="1">
      <c r="A47" s="51" t="s">
        <v>71</v>
      </c>
      <c r="B47" s="45" t="s">
        <v>74</v>
      </c>
      <c r="C47" s="33">
        <f>C48</f>
        <v>0</v>
      </c>
      <c r="D47" s="33">
        <f>D48</f>
        <v>0</v>
      </c>
      <c r="E47" s="81" t="e">
        <f t="shared" si="1"/>
        <v>#DIV/0!</v>
      </c>
    </row>
    <row r="48" spans="1:5" s="3" customFormat="1" ht="25.5" hidden="1">
      <c r="A48" s="50" t="s">
        <v>72</v>
      </c>
      <c r="B48" s="46" t="s">
        <v>75</v>
      </c>
      <c r="C48" s="34"/>
      <c r="D48" s="34"/>
      <c r="E48" s="81" t="e">
        <f t="shared" si="1"/>
        <v>#DIV/0!</v>
      </c>
    </row>
    <row r="49" spans="1:5" s="30" customFormat="1" ht="21.75" customHeight="1" thickBot="1">
      <c r="A49" s="83" t="s">
        <v>68</v>
      </c>
      <c r="B49" s="83"/>
      <c r="C49" s="84">
        <f>C28+C6</f>
        <v>5518.499999999999</v>
      </c>
      <c r="D49" s="84">
        <f>D28+D6</f>
        <v>5575.499999999999</v>
      </c>
      <c r="E49" s="76">
        <f t="shared" si="1"/>
        <v>101.032889372112</v>
      </c>
    </row>
    <row r="50" spans="1:5" s="89" customFormat="1" ht="18.75" customHeight="1">
      <c r="A50" s="85" t="s">
        <v>82</v>
      </c>
      <c r="B50" s="86"/>
      <c r="C50" s="87"/>
      <c r="D50" s="87"/>
      <c r="E50" s="88">
        <f aca="true" t="shared" si="2" ref="E50:E112">IF(C50=0,"",(D50/C50*100))</f>
      </c>
    </row>
    <row r="51" spans="1:5" s="89" customFormat="1" ht="18.75" customHeight="1">
      <c r="A51" s="90" t="s">
        <v>83</v>
      </c>
      <c r="B51" s="19" t="s">
        <v>84</v>
      </c>
      <c r="C51" s="91">
        <f>SUM(C52:C60)</f>
        <v>4019.8</v>
      </c>
      <c r="D51" s="91">
        <f>SUM(D52:D60)</f>
        <v>4019.8</v>
      </c>
      <c r="E51" s="128">
        <f t="shared" si="2"/>
        <v>100</v>
      </c>
    </row>
    <row r="52" spans="1:5" s="89" customFormat="1" ht="30" customHeight="1">
      <c r="A52" s="92" t="s">
        <v>85</v>
      </c>
      <c r="B52" s="93" t="s">
        <v>86</v>
      </c>
      <c r="C52" s="94">
        <v>265.8</v>
      </c>
      <c r="D52" s="94">
        <v>265.8</v>
      </c>
      <c r="E52" s="129">
        <f t="shared" si="2"/>
        <v>100</v>
      </c>
    </row>
    <row r="53" spans="1:5" s="89" customFormat="1" ht="30" customHeight="1">
      <c r="A53" s="92" t="s">
        <v>87</v>
      </c>
      <c r="B53" s="93" t="s">
        <v>88</v>
      </c>
      <c r="C53" s="94">
        <v>280.9</v>
      </c>
      <c r="D53" s="94">
        <v>280.9</v>
      </c>
      <c r="E53" s="129">
        <f t="shared" si="2"/>
        <v>100</v>
      </c>
    </row>
    <row r="54" spans="1:5" s="89" customFormat="1" ht="30" customHeight="1">
      <c r="A54" s="92" t="s">
        <v>89</v>
      </c>
      <c r="B54" s="93" t="s">
        <v>90</v>
      </c>
      <c r="C54" s="94">
        <v>2686.5</v>
      </c>
      <c r="D54" s="94">
        <v>2686.5</v>
      </c>
      <c r="E54" s="129">
        <f t="shared" si="2"/>
        <v>100</v>
      </c>
    </row>
    <row r="55" spans="1:5" s="89" customFormat="1" ht="18.75" customHeight="1" hidden="1">
      <c r="A55" s="92" t="s">
        <v>91</v>
      </c>
      <c r="B55" s="93" t="s">
        <v>92</v>
      </c>
      <c r="C55" s="94"/>
      <c r="D55" s="94"/>
      <c r="E55" s="129">
        <f t="shared" si="2"/>
      </c>
    </row>
    <row r="56" spans="1:5" s="89" customFormat="1" ht="25.5" customHeight="1">
      <c r="A56" s="92" t="s">
        <v>93</v>
      </c>
      <c r="B56" s="93" t="s">
        <v>94</v>
      </c>
      <c r="C56" s="94">
        <v>698.8</v>
      </c>
      <c r="D56" s="94">
        <v>698.8</v>
      </c>
      <c r="E56" s="129">
        <f t="shared" si="2"/>
        <v>100</v>
      </c>
    </row>
    <row r="57" spans="1:5" s="89" customFormat="1" ht="18.75" customHeight="1">
      <c r="A57" s="92" t="s">
        <v>95</v>
      </c>
      <c r="B57" s="93" t="s">
        <v>96</v>
      </c>
      <c r="C57" s="94">
        <v>75</v>
      </c>
      <c r="D57" s="94">
        <v>75</v>
      </c>
      <c r="E57" s="129">
        <f t="shared" si="2"/>
        <v>100</v>
      </c>
    </row>
    <row r="58" spans="1:5" s="89" customFormat="1" ht="18.75" customHeight="1">
      <c r="A58" s="92" t="s">
        <v>97</v>
      </c>
      <c r="B58" s="93" t="s">
        <v>98</v>
      </c>
      <c r="C58" s="94">
        <v>10</v>
      </c>
      <c r="D58" s="94">
        <v>10</v>
      </c>
      <c r="E58" s="129">
        <f t="shared" si="2"/>
        <v>100</v>
      </c>
    </row>
    <row r="59" spans="1:5" s="89" customFormat="1" ht="18.75" customHeight="1" hidden="1">
      <c r="A59" s="92" t="s">
        <v>99</v>
      </c>
      <c r="B59" s="93" t="s">
        <v>100</v>
      </c>
      <c r="C59" s="94"/>
      <c r="D59" s="94"/>
      <c r="E59" s="129">
        <f t="shared" si="2"/>
      </c>
    </row>
    <row r="60" spans="1:5" s="89" customFormat="1" ht="18.75" customHeight="1">
      <c r="A60" s="92" t="s">
        <v>101</v>
      </c>
      <c r="B60" s="93" t="s">
        <v>102</v>
      </c>
      <c r="C60" s="94">
        <v>2.8</v>
      </c>
      <c r="D60" s="94">
        <v>2.8</v>
      </c>
      <c r="E60" s="129">
        <f t="shared" si="2"/>
        <v>100</v>
      </c>
    </row>
    <row r="61" spans="1:5" s="89" customFormat="1" ht="18.75" customHeight="1">
      <c r="A61" s="90" t="s">
        <v>103</v>
      </c>
      <c r="B61" s="19" t="s">
        <v>104</v>
      </c>
      <c r="C61" s="91">
        <f>SUM(C62:C63)</f>
        <v>82.5</v>
      </c>
      <c r="D61" s="91">
        <f>SUM(D62:D63)</f>
        <v>82.5</v>
      </c>
      <c r="E61" s="128">
        <f t="shared" si="2"/>
        <v>100</v>
      </c>
    </row>
    <row r="62" spans="1:5" s="89" customFormat="1" ht="18.75" customHeight="1">
      <c r="A62" s="92" t="s">
        <v>105</v>
      </c>
      <c r="B62" s="93" t="s">
        <v>106</v>
      </c>
      <c r="C62" s="94">
        <v>82.5</v>
      </c>
      <c r="D62" s="94">
        <v>82.5</v>
      </c>
      <c r="E62" s="129">
        <f t="shared" si="2"/>
        <v>100</v>
      </c>
    </row>
    <row r="63" spans="1:5" s="89" customFormat="1" ht="13.5" hidden="1">
      <c r="A63" s="92" t="s">
        <v>107</v>
      </c>
      <c r="B63" s="93" t="s">
        <v>108</v>
      </c>
      <c r="C63" s="94"/>
      <c r="D63" s="94"/>
      <c r="E63" s="129">
        <f t="shared" si="2"/>
      </c>
    </row>
    <row r="64" spans="1:5" s="89" customFormat="1" ht="13.5">
      <c r="A64" s="90" t="s">
        <v>109</v>
      </c>
      <c r="B64" s="19" t="s">
        <v>110</v>
      </c>
      <c r="C64" s="91">
        <f>SUM(C65:C68)</f>
        <v>98</v>
      </c>
      <c r="D64" s="91">
        <f>SUM(D65:D68)</f>
        <v>101</v>
      </c>
      <c r="E64" s="128">
        <f t="shared" si="2"/>
        <v>103.0612244897959</v>
      </c>
    </row>
    <row r="65" spans="1:5" s="89" customFormat="1" ht="25.5">
      <c r="A65" s="92" t="s">
        <v>111</v>
      </c>
      <c r="B65" s="93" t="s">
        <v>112</v>
      </c>
      <c r="C65" s="94">
        <v>98</v>
      </c>
      <c r="D65" s="94">
        <v>98</v>
      </c>
      <c r="E65" s="129">
        <f t="shared" si="2"/>
        <v>100</v>
      </c>
    </row>
    <row r="66" spans="1:5" s="89" customFormat="1" ht="13.5" hidden="1">
      <c r="A66" s="92" t="s">
        <v>113</v>
      </c>
      <c r="B66" s="93" t="s">
        <v>114</v>
      </c>
      <c r="C66" s="94"/>
      <c r="D66" s="94"/>
      <c r="E66" s="129">
        <f t="shared" si="2"/>
      </c>
    </row>
    <row r="67" spans="1:5" s="89" customFormat="1" ht="13.5" hidden="1">
      <c r="A67" s="92" t="s">
        <v>115</v>
      </c>
      <c r="B67" s="93" t="s">
        <v>116</v>
      </c>
      <c r="C67" s="94"/>
      <c r="D67" s="94"/>
      <c r="E67" s="129">
        <f t="shared" si="2"/>
      </c>
    </row>
    <row r="68" spans="1:5" s="89" customFormat="1" ht="13.5" hidden="1">
      <c r="A68" s="92" t="s">
        <v>117</v>
      </c>
      <c r="B68" s="93" t="s">
        <v>118</v>
      </c>
      <c r="C68" s="94">
        <v>0</v>
      </c>
      <c r="D68" s="94">
        <v>3</v>
      </c>
      <c r="E68" s="129">
        <f t="shared" si="2"/>
      </c>
    </row>
    <row r="69" spans="1:5" s="89" customFormat="1" ht="13.5">
      <c r="A69" s="90" t="s">
        <v>119</v>
      </c>
      <c r="B69" s="19" t="s">
        <v>120</v>
      </c>
      <c r="C69" s="91">
        <f>SUM(C70:C79)</f>
        <v>320.9</v>
      </c>
      <c r="D69" s="91">
        <f>SUM(D70:D79)</f>
        <v>320.9</v>
      </c>
      <c r="E69" s="128">
        <f t="shared" si="2"/>
        <v>100</v>
      </c>
    </row>
    <row r="70" spans="1:5" s="89" customFormat="1" ht="13.5" hidden="1">
      <c r="A70" s="92" t="s">
        <v>121</v>
      </c>
      <c r="B70" s="93" t="s">
        <v>122</v>
      </c>
      <c r="C70" s="94">
        <v>0</v>
      </c>
      <c r="D70" s="94"/>
      <c r="E70" s="129">
        <f t="shared" si="2"/>
      </c>
    </row>
    <row r="71" spans="1:5" s="89" customFormat="1" ht="13.5" hidden="1">
      <c r="A71" s="92" t="s">
        <v>123</v>
      </c>
      <c r="B71" s="93" t="s">
        <v>124</v>
      </c>
      <c r="C71" s="94"/>
      <c r="D71" s="96"/>
      <c r="E71" s="129">
        <f t="shared" si="2"/>
      </c>
    </row>
    <row r="72" spans="1:5" s="89" customFormat="1" ht="13.5" hidden="1">
      <c r="A72" s="92" t="s">
        <v>125</v>
      </c>
      <c r="B72" s="93" t="s">
        <v>126</v>
      </c>
      <c r="C72" s="94"/>
      <c r="D72" s="94"/>
      <c r="E72" s="129">
        <f t="shared" si="2"/>
      </c>
    </row>
    <row r="73" spans="1:5" s="89" customFormat="1" ht="13.5" hidden="1">
      <c r="A73" s="92" t="s">
        <v>127</v>
      </c>
      <c r="B73" s="93" t="s">
        <v>128</v>
      </c>
      <c r="C73" s="94"/>
      <c r="D73" s="94"/>
      <c r="E73" s="129">
        <f t="shared" si="2"/>
      </c>
    </row>
    <row r="74" spans="1:5" s="89" customFormat="1" ht="13.5" hidden="1">
      <c r="A74" s="92" t="s">
        <v>129</v>
      </c>
      <c r="B74" s="93" t="s">
        <v>130</v>
      </c>
      <c r="C74" s="94"/>
      <c r="D74" s="94"/>
      <c r="E74" s="129">
        <f t="shared" si="2"/>
      </c>
    </row>
    <row r="75" spans="1:5" s="89" customFormat="1" ht="13.5" hidden="1">
      <c r="A75" s="92" t="s">
        <v>131</v>
      </c>
      <c r="B75" s="93" t="s">
        <v>132</v>
      </c>
      <c r="C75" s="94"/>
      <c r="D75" s="94"/>
      <c r="E75" s="129">
        <f t="shared" si="2"/>
      </c>
    </row>
    <row r="76" spans="1:5" s="89" customFormat="1" ht="13.5">
      <c r="A76" s="92" t="s">
        <v>133</v>
      </c>
      <c r="B76" s="93" t="s">
        <v>134</v>
      </c>
      <c r="C76" s="94">
        <v>320.9</v>
      </c>
      <c r="D76" s="94">
        <v>320.9</v>
      </c>
      <c r="E76" s="129">
        <f t="shared" si="2"/>
        <v>100</v>
      </c>
    </row>
    <row r="77" spans="1:5" s="89" customFormat="1" ht="13.5" hidden="1">
      <c r="A77" s="92" t="s">
        <v>135</v>
      </c>
      <c r="B77" s="93" t="s">
        <v>136</v>
      </c>
      <c r="C77" s="94"/>
      <c r="D77" s="94"/>
      <c r="E77" s="129">
        <f t="shared" si="2"/>
      </c>
    </row>
    <row r="78" spans="1:5" s="89" customFormat="1" ht="13.5" hidden="1">
      <c r="A78" s="92" t="s">
        <v>137</v>
      </c>
      <c r="B78" s="93" t="s">
        <v>138</v>
      </c>
      <c r="C78" s="94"/>
      <c r="D78" s="94"/>
      <c r="E78" s="129">
        <f t="shared" si="2"/>
      </c>
    </row>
    <row r="79" spans="1:5" s="89" customFormat="1" ht="13.5" hidden="1">
      <c r="A79" s="92" t="s">
        <v>139</v>
      </c>
      <c r="B79" s="93" t="s">
        <v>140</v>
      </c>
      <c r="C79" s="94">
        <v>0</v>
      </c>
      <c r="D79" s="94">
        <v>0</v>
      </c>
      <c r="E79" s="129">
        <f t="shared" si="2"/>
      </c>
    </row>
    <row r="80" spans="1:5" s="89" customFormat="1" ht="13.5">
      <c r="A80" s="90" t="s">
        <v>141</v>
      </c>
      <c r="B80" s="19" t="s">
        <v>142</v>
      </c>
      <c r="C80" s="91">
        <f>SUM(C81:C83)</f>
        <v>58.7</v>
      </c>
      <c r="D80" s="91">
        <f>SUM(D81:D83)</f>
        <v>58.7</v>
      </c>
      <c r="E80" s="128">
        <f t="shared" si="2"/>
        <v>100</v>
      </c>
    </row>
    <row r="81" spans="1:5" s="89" customFormat="1" ht="13.5" hidden="1">
      <c r="A81" s="92" t="s">
        <v>143</v>
      </c>
      <c r="B81" s="93" t="s">
        <v>144</v>
      </c>
      <c r="C81" s="94">
        <v>0</v>
      </c>
      <c r="D81" s="94"/>
      <c r="E81" s="129">
        <f t="shared" si="2"/>
      </c>
    </row>
    <row r="82" spans="1:5" s="89" customFormat="1" ht="13.5">
      <c r="A82" s="92" t="s">
        <v>145</v>
      </c>
      <c r="B82" s="93" t="s">
        <v>146</v>
      </c>
      <c r="C82" s="94">
        <v>0.5</v>
      </c>
      <c r="D82" s="94">
        <v>0.5</v>
      </c>
      <c r="E82" s="129">
        <f t="shared" si="2"/>
        <v>100</v>
      </c>
    </row>
    <row r="83" spans="1:5" s="89" customFormat="1" ht="13.5">
      <c r="A83" s="92" t="s">
        <v>147</v>
      </c>
      <c r="B83" s="93" t="s">
        <v>148</v>
      </c>
      <c r="C83" s="94">
        <v>58.2</v>
      </c>
      <c r="D83" s="94">
        <v>58.2</v>
      </c>
      <c r="E83" s="129">
        <f t="shared" si="2"/>
        <v>100</v>
      </c>
    </row>
    <row r="84" spans="1:5" s="89" customFormat="1" ht="13.5" hidden="1">
      <c r="A84" s="90" t="s">
        <v>149</v>
      </c>
      <c r="B84" s="19" t="s">
        <v>150</v>
      </c>
      <c r="C84" s="91">
        <f>SUM(C85:C86)</f>
        <v>0</v>
      </c>
      <c r="D84" s="91">
        <f>SUM(D85:D86)</f>
        <v>0</v>
      </c>
      <c r="E84" s="128">
        <f t="shared" si="2"/>
      </c>
    </row>
    <row r="85" spans="1:5" s="89" customFormat="1" ht="13.5" hidden="1">
      <c r="A85" s="92" t="s">
        <v>151</v>
      </c>
      <c r="B85" s="93" t="s">
        <v>152</v>
      </c>
      <c r="C85" s="94">
        <v>0</v>
      </c>
      <c r="D85" s="94"/>
      <c r="E85" s="129">
        <f t="shared" si="2"/>
      </c>
    </row>
    <row r="86" spans="1:5" s="89" customFormat="1" ht="13.5" hidden="1">
      <c r="A86" s="92" t="s">
        <v>153</v>
      </c>
      <c r="B86" s="93" t="s">
        <v>154</v>
      </c>
      <c r="C86" s="94">
        <v>0</v>
      </c>
      <c r="D86" s="94"/>
      <c r="E86" s="129">
        <f t="shared" si="2"/>
      </c>
    </row>
    <row r="87" spans="1:5" s="89" customFormat="1" ht="13.5" hidden="1">
      <c r="A87" s="90" t="s">
        <v>155</v>
      </c>
      <c r="B87" s="19" t="s">
        <v>156</v>
      </c>
      <c r="C87" s="91">
        <f>SUM(C88:C94)</f>
        <v>0</v>
      </c>
      <c r="D87" s="91">
        <f>SUM(D88:D94)</f>
        <v>0</v>
      </c>
      <c r="E87" s="128">
        <f t="shared" si="2"/>
      </c>
    </row>
    <row r="88" spans="1:5" s="89" customFormat="1" ht="13.5" hidden="1">
      <c r="A88" s="92" t="s">
        <v>157</v>
      </c>
      <c r="B88" s="93" t="s">
        <v>158</v>
      </c>
      <c r="C88" s="94"/>
      <c r="D88" s="94"/>
      <c r="E88" s="129">
        <f t="shared" si="2"/>
      </c>
    </row>
    <row r="89" spans="1:5" s="89" customFormat="1" ht="13.5" hidden="1">
      <c r="A89" s="92" t="s">
        <v>159</v>
      </c>
      <c r="B89" s="93" t="s">
        <v>160</v>
      </c>
      <c r="C89" s="94"/>
      <c r="D89" s="94"/>
      <c r="E89" s="129">
        <f t="shared" si="2"/>
      </c>
    </row>
    <row r="90" spans="1:5" s="89" customFormat="1" ht="13.5" hidden="1">
      <c r="A90" s="92" t="s">
        <v>161</v>
      </c>
      <c r="B90" s="93" t="s">
        <v>162</v>
      </c>
      <c r="C90" s="94"/>
      <c r="D90" s="94"/>
      <c r="E90" s="129">
        <f t="shared" si="2"/>
      </c>
    </row>
    <row r="91" spans="1:5" s="89" customFormat="1" ht="13.5" hidden="1">
      <c r="A91" s="92" t="s">
        <v>163</v>
      </c>
      <c r="B91" s="93" t="s">
        <v>164</v>
      </c>
      <c r="C91" s="94"/>
      <c r="D91" s="94"/>
      <c r="E91" s="129">
        <f t="shared" si="2"/>
      </c>
    </row>
    <row r="92" spans="1:5" s="89" customFormat="1" ht="13.5" hidden="1">
      <c r="A92" s="92" t="s">
        <v>165</v>
      </c>
      <c r="B92" s="93" t="s">
        <v>166</v>
      </c>
      <c r="C92" s="94"/>
      <c r="D92" s="94"/>
      <c r="E92" s="129">
        <f t="shared" si="2"/>
      </c>
    </row>
    <row r="93" spans="1:5" s="89" customFormat="1" ht="13.5" hidden="1">
      <c r="A93" s="92" t="s">
        <v>167</v>
      </c>
      <c r="B93" s="93" t="s">
        <v>168</v>
      </c>
      <c r="C93" s="94">
        <v>0</v>
      </c>
      <c r="D93" s="94">
        <v>0</v>
      </c>
      <c r="E93" s="129">
        <f t="shared" si="2"/>
      </c>
    </row>
    <row r="94" spans="1:5" s="89" customFormat="1" ht="13.5" hidden="1">
      <c r="A94" s="92" t="s">
        <v>169</v>
      </c>
      <c r="B94" s="93" t="s">
        <v>170</v>
      </c>
      <c r="C94" s="94"/>
      <c r="D94" s="94"/>
      <c r="E94" s="129">
        <f t="shared" si="2"/>
      </c>
    </row>
    <row r="95" spans="1:5" s="89" customFormat="1" ht="13.5">
      <c r="A95" s="90" t="s">
        <v>290</v>
      </c>
      <c r="B95" s="19" t="s">
        <v>171</v>
      </c>
      <c r="C95" s="91">
        <f>SUM(C96:C97)</f>
        <v>1044</v>
      </c>
      <c r="D95" s="91">
        <f>SUM(D96:D97)</f>
        <v>1077.9</v>
      </c>
      <c r="E95" s="128">
        <f t="shared" si="2"/>
        <v>103.24712643678163</v>
      </c>
    </row>
    <row r="96" spans="1:5" s="89" customFormat="1" ht="13.5">
      <c r="A96" s="92" t="s">
        <v>172</v>
      </c>
      <c r="B96" s="93" t="s">
        <v>173</v>
      </c>
      <c r="C96" s="94">
        <v>1044</v>
      </c>
      <c r="D96" s="94">
        <v>1077.9</v>
      </c>
      <c r="E96" s="129">
        <f t="shared" si="2"/>
        <v>103.24712643678163</v>
      </c>
    </row>
    <row r="97" spans="1:5" s="89" customFormat="1" ht="13.5" hidden="1">
      <c r="A97" s="92" t="s">
        <v>174</v>
      </c>
      <c r="B97" s="93" t="s">
        <v>175</v>
      </c>
      <c r="C97" s="94">
        <v>0</v>
      </c>
      <c r="D97" s="94"/>
      <c r="E97" s="129">
        <f t="shared" si="2"/>
      </c>
    </row>
    <row r="98" spans="1:5" s="89" customFormat="1" ht="13.5" hidden="1">
      <c r="A98" s="97" t="s">
        <v>176</v>
      </c>
      <c r="B98" s="98" t="s">
        <v>177</v>
      </c>
      <c r="C98" s="99">
        <f>SUM(C99:C105)</f>
        <v>0</v>
      </c>
      <c r="D98" s="99">
        <f>SUM(D99:D105)</f>
        <v>0</v>
      </c>
      <c r="E98" s="130">
        <f t="shared" si="2"/>
      </c>
    </row>
    <row r="99" spans="1:5" s="89" customFormat="1" ht="13.5" hidden="1">
      <c r="A99" s="92" t="s">
        <v>178</v>
      </c>
      <c r="B99" s="93" t="s">
        <v>179</v>
      </c>
      <c r="C99" s="94"/>
      <c r="D99" s="94"/>
      <c r="E99" s="129">
        <f t="shared" si="2"/>
      </c>
    </row>
    <row r="100" spans="1:5" s="89" customFormat="1" ht="13.5" hidden="1">
      <c r="A100" s="92" t="s">
        <v>180</v>
      </c>
      <c r="B100" s="93" t="s">
        <v>181</v>
      </c>
      <c r="C100" s="94"/>
      <c r="D100" s="94"/>
      <c r="E100" s="129">
        <f t="shared" si="2"/>
      </c>
    </row>
    <row r="101" spans="1:5" s="89" customFormat="1" ht="13.5" hidden="1">
      <c r="A101" s="92" t="s">
        <v>182</v>
      </c>
      <c r="B101" s="93" t="s">
        <v>183</v>
      </c>
      <c r="C101" s="94"/>
      <c r="D101" s="94"/>
      <c r="E101" s="129">
        <f t="shared" si="2"/>
      </c>
    </row>
    <row r="102" spans="1:5" s="89" customFormat="1" ht="13.5" hidden="1">
      <c r="A102" s="92" t="s">
        <v>184</v>
      </c>
      <c r="B102" s="93" t="s">
        <v>185</v>
      </c>
      <c r="C102" s="94"/>
      <c r="D102" s="94"/>
      <c r="E102" s="129">
        <f t="shared" si="2"/>
      </c>
    </row>
    <row r="103" spans="1:5" s="89" customFormat="1" ht="13.5" hidden="1">
      <c r="A103" s="92" t="s">
        <v>186</v>
      </c>
      <c r="B103" s="93" t="s">
        <v>187</v>
      </c>
      <c r="C103" s="94"/>
      <c r="D103" s="94"/>
      <c r="E103" s="129">
        <f t="shared" si="2"/>
      </c>
    </row>
    <row r="104" spans="1:5" s="89" customFormat="1" ht="13.5" hidden="1">
      <c r="A104" s="92" t="s">
        <v>188</v>
      </c>
      <c r="B104" s="93" t="s">
        <v>189</v>
      </c>
      <c r="C104" s="94"/>
      <c r="D104" s="94"/>
      <c r="E104" s="129">
        <f t="shared" si="2"/>
      </c>
    </row>
    <row r="105" spans="1:5" s="89" customFormat="1" ht="13.5" hidden="1">
      <c r="A105" s="92" t="s">
        <v>190</v>
      </c>
      <c r="B105" s="93" t="s">
        <v>191</v>
      </c>
      <c r="C105" s="94"/>
      <c r="D105" s="94"/>
      <c r="E105" s="129">
        <f t="shared" si="2"/>
      </c>
    </row>
    <row r="106" spans="1:5" s="89" customFormat="1" ht="13.5">
      <c r="A106" s="90" t="s">
        <v>192</v>
      </c>
      <c r="B106" s="19" t="s">
        <v>193</v>
      </c>
      <c r="C106" s="91">
        <f>SUM(C107:C111)</f>
        <v>108</v>
      </c>
      <c r="D106" s="91">
        <f>SUM(D107:D111)</f>
        <v>108</v>
      </c>
      <c r="E106" s="128">
        <f t="shared" si="2"/>
        <v>100</v>
      </c>
    </row>
    <row r="107" spans="1:5" s="89" customFormat="1" ht="13.5">
      <c r="A107" s="92" t="s">
        <v>194</v>
      </c>
      <c r="B107" s="93" t="s">
        <v>195</v>
      </c>
      <c r="C107" s="94">
        <v>108</v>
      </c>
      <c r="D107" s="94">
        <v>108</v>
      </c>
      <c r="E107" s="129">
        <f t="shared" si="2"/>
        <v>100</v>
      </c>
    </row>
    <row r="108" spans="1:5" s="89" customFormat="1" ht="13.5" hidden="1">
      <c r="A108" s="92" t="s">
        <v>196</v>
      </c>
      <c r="B108" s="93" t="s">
        <v>197</v>
      </c>
      <c r="C108" s="94"/>
      <c r="D108" s="94"/>
      <c r="E108" s="129">
        <f t="shared" si="2"/>
      </c>
    </row>
    <row r="109" spans="1:5" s="89" customFormat="1" ht="13.5" hidden="1">
      <c r="A109" s="92" t="s">
        <v>198</v>
      </c>
      <c r="B109" s="93" t="s">
        <v>199</v>
      </c>
      <c r="C109" s="94">
        <v>0</v>
      </c>
      <c r="D109" s="94"/>
      <c r="E109" s="129">
        <f t="shared" si="2"/>
      </c>
    </row>
    <row r="110" spans="1:5" s="89" customFormat="1" ht="13.5" hidden="1">
      <c r="A110" s="92" t="s">
        <v>200</v>
      </c>
      <c r="B110" s="93" t="s">
        <v>201</v>
      </c>
      <c r="C110" s="94"/>
      <c r="D110" s="94"/>
      <c r="E110" s="129">
        <f t="shared" si="2"/>
      </c>
    </row>
    <row r="111" spans="1:5" s="89" customFormat="1" ht="13.5" hidden="1">
      <c r="A111" s="92" t="s">
        <v>202</v>
      </c>
      <c r="B111" s="93" t="s">
        <v>203</v>
      </c>
      <c r="C111" s="94"/>
      <c r="D111" s="94"/>
      <c r="E111" s="129">
        <f t="shared" si="2"/>
      </c>
    </row>
    <row r="112" spans="1:5" s="89" customFormat="1" ht="13.5" hidden="1">
      <c r="A112" s="90" t="s">
        <v>204</v>
      </c>
      <c r="B112" s="19" t="s">
        <v>205</v>
      </c>
      <c r="C112" s="91">
        <f>SUM(C113:C116)</f>
        <v>0</v>
      </c>
      <c r="D112" s="91">
        <f>SUM(D113:D116)</f>
        <v>0</v>
      </c>
      <c r="E112" s="128">
        <f t="shared" si="2"/>
      </c>
    </row>
    <row r="113" spans="1:5" s="89" customFormat="1" ht="13.5" hidden="1">
      <c r="A113" s="92" t="s">
        <v>206</v>
      </c>
      <c r="B113" s="93" t="s">
        <v>207</v>
      </c>
      <c r="C113" s="94"/>
      <c r="D113" s="94"/>
      <c r="E113" s="129">
        <f aca="true" t="shared" si="3" ref="E113:E154">IF(C113=0,"",(D113/C113*100))</f>
      </c>
    </row>
    <row r="114" spans="1:5" s="89" customFormat="1" ht="13.5" hidden="1">
      <c r="A114" s="92" t="s">
        <v>208</v>
      </c>
      <c r="B114" s="93" t="s">
        <v>209</v>
      </c>
      <c r="C114" s="94"/>
      <c r="D114" s="94"/>
      <c r="E114" s="129">
        <f t="shared" si="3"/>
      </c>
    </row>
    <row r="115" spans="1:5" s="89" customFormat="1" ht="13.5" hidden="1">
      <c r="A115" s="92" t="s">
        <v>210</v>
      </c>
      <c r="B115" s="93" t="s">
        <v>211</v>
      </c>
      <c r="C115" s="94"/>
      <c r="D115" s="94"/>
      <c r="E115" s="129">
        <f t="shared" si="3"/>
      </c>
    </row>
    <row r="116" spans="1:5" s="89" customFormat="1" ht="13.5" hidden="1">
      <c r="A116" s="92" t="s">
        <v>212</v>
      </c>
      <c r="B116" s="93" t="s">
        <v>213</v>
      </c>
      <c r="C116" s="94">
        <v>0</v>
      </c>
      <c r="D116" s="94"/>
      <c r="E116" s="129">
        <f t="shared" si="3"/>
      </c>
    </row>
    <row r="117" spans="1:5" s="89" customFormat="1" ht="13.5" hidden="1">
      <c r="A117" s="90" t="s">
        <v>214</v>
      </c>
      <c r="B117" s="19" t="s">
        <v>215</v>
      </c>
      <c r="C117" s="91">
        <f>SUM(C118:C119)</f>
        <v>0</v>
      </c>
      <c r="D117" s="91">
        <f>SUM(D118:D119)</f>
        <v>0</v>
      </c>
      <c r="E117" s="128">
        <f t="shared" si="3"/>
      </c>
    </row>
    <row r="118" spans="1:5" s="89" customFormat="1" ht="13.5" hidden="1">
      <c r="A118" s="92" t="s">
        <v>216</v>
      </c>
      <c r="B118" s="93" t="s">
        <v>217</v>
      </c>
      <c r="C118" s="94"/>
      <c r="D118" s="94"/>
      <c r="E118" s="129">
        <f t="shared" si="3"/>
      </c>
    </row>
    <row r="119" spans="1:5" s="89" customFormat="1" ht="13.5" hidden="1">
      <c r="A119" s="92" t="s">
        <v>218</v>
      </c>
      <c r="B119" s="93" t="s">
        <v>219</v>
      </c>
      <c r="C119" s="94"/>
      <c r="D119" s="94"/>
      <c r="E119" s="129">
        <f t="shared" si="3"/>
      </c>
    </row>
    <row r="120" spans="1:5" s="89" customFormat="1" ht="13.5" hidden="1">
      <c r="A120" s="90" t="s">
        <v>220</v>
      </c>
      <c r="B120" s="19" t="s">
        <v>221</v>
      </c>
      <c r="C120" s="91">
        <f>SUM(C121)</f>
        <v>0</v>
      </c>
      <c r="D120" s="91">
        <f>SUM(D121)</f>
        <v>0</v>
      </c>
      <c r="E120" s="128">
        <f t="shared" si="3"/>
      </c>
    </row>
    <row r="121" spans="1:5" s="89" customFormat="1" ht="13.5" hidden="1">
      <c r="A121" s="92" t="s">
        <v>222</v>
      </c>
      <c r="B121" s="93" t="s">
        <v>223</v>
      </c>
      <c r="C121" s="94">
        <v>0</v>
      </c>
      <c r="D121" s="94"/>
      <c r="E121" s="129">
        <f t="shared" si="3"/>
      </c>
    </row>
    <row r="122" spans="1:5" s="89" customFormat="1" ht="25.5" hidden="1">
      <c r="A122" s="97" t="s">
        <v>224</v>
      </c>
      <c r="B122" s="98" t="s">
        <v>225</v>
      </c>
      <c r="C122" s="99">
        <f>SUM(C123:C125)</f>
        <v>0</v>
      </c>
      <c r="D122" s="99">
        <f>SUM(D123:D125)</f>
        <v>0</v>
      </c>
      <c r="E122" s="130">
        <f t="shared" si="3"/>
      </c>
    </row>
    <row r="123" spans="1:5" s="89" customFormat="1" ht="25.5" hidden="1">
      <c r="A123" s="92" t="s">
        <v>226</v>
      </c>
      <c r="B123" s="93" t="s">
        <v>227</v>
      </c>
      <c r="C123" s="94"/>
      <c r="D123" s="94"/>
      <c r="E123" s="129">
        <f t="shared" si="3"/>
      </c>
    </row>
    <row r="124" spans="1:5" s="89" customFormat="1" ht="13.5" hidden="1">
      <c r="A124" s="92" t="s">
        <v>228</v>
      </c>
      <c r="B124" s="93" t="s">
        <v>229</v>
      </c>
      <c r="C124" s="94"/>
      <c r="D124" s="94"/>
      <c r="E124" s="129">
        <f t="shared" si="3"/>
      </c>
    </row>
    <row r="125" spans="1:5" s="89" customFormat="1" ht="13.5" hidden="1">
      <c r="A125" s="92" t="s">
        <v>230</v>
      </c>
      <c r="B125" s="93" t="s">
        <v>231</v>
      </c>
      <c r="C125" s="94"/>
      <c r="D125" s="94"/>
      <c r="E125" s="129">
        <f t="shared" si="3"/>
      </c>
    </row>
    <row r="126" spans="1:5" s="89" customFormat="1" ht="16.5" thickBot="1">
      <c r="A126" s="101" t="s">
        <v>232</v>
      </c>
      <c r="B126" s="102" t="s">
        <v>233</v>
      </c>
      <c r="C126" s="103">
        <f>C51+C61+C64+C69+C80+C84+C87+C95+C98+C106+C112+C117+C120+C122</f>
        <v>5731.9</v>
      </c>
      <c r="D126" s="103">
        <f>D51+D61+D64+D69+D80+D84+D87+D95+D98+D106+D112+D117+D120+D122</f>
        <v>5768.799999999999</v>
      </c>
      <c r="E126" s="131">
        <f t="shared" si="3"/>
        <v>100.64376559256092</v>
      </c>
    </row>
    <row r="127" spans="1:5" s="89" customFormat="1" ht="15.75">
      <c r="A127" s="104" t="s">
        <v>234</v>
      </c>
      <c r="B127" s="105"/>
      <c r="C127" s="106">
        <f>C49-C126</f>
        <v>-213.40000000000055</v>
      </c>
      <c r="D127" s="106">
        <f>D49-D126</f>
        <v>-193.30000000000018</v>
      </c>
      <c r="E127" s="132">
        <f t="shared" si="3"/>
        <v>90.58106841611982</v>
      </c>
    </row>
    <row r="128" spans="1:5" s="89" customFormat="1" ht="13.5">
      <c r="A128" s="107" t="s">
        <v>235</v>
      </c>
      <c r="B128" s="108" t="s">
        <v>236</v>
      </c>
      <c r="C128" s="91">
        <f>C129+C131+C136+C141+C146</f>
        <v>213.39999999999927</v>
      </c>
      <c r="D128" s="91">
        <f>D136+D141+D146+D131</f>
        <v>193.29999999999927</v>
      </c>
      <c r="E128" s="128">
        <f t="shared" si="3"/>
        <v>90.58106841611993</v>
      </c>
    </row>
    <row r="129" spans="1:5" s="89" customFormat="1" ht="49.5" customHeight="1" hidden="1">
      <c r="A129" s="109" t="s">
        <v>237</v>
      </c>
      <c r="B129" s="110" t="s">
        <v>238</v>
      </c>
      <c r="C129" s="99">
        <f>C130</f>
        <v>0</v>
      </c>
      <c r="D129" s="99">
        <f>D130</f>
        <v>0</v>
      </c>
      <c r="E129" s="130">
        <f t="shared" si="3"/>
      </c>
    </row>
    <row r="130" spans="1:5" s="89" customFormat="1" ht="25.5" hidden="1">
      <c r="A130" s="111" t="s">
        <v>239</v>
      </c>
      <c r="B130" s="112" t="s">
        <v>240</v>
      </c>
      <c r="C130" s="113"/>
      <c r="D130" s="113"/>
      <c r="E130" s="129">
        <f t="shared" si="3"/>
      </c>
    </row>
    <row r="131" spans="1:5" s="89" customFormat="1" ht="13.5">
      <c r="A131" s="109" t="s">
        <v>241</v>
      </c>
      <c r="B131" s="114" t="s">
        <v>242</v>
      </c>
      <c r="C131" s="99">
        <f>C132+C134+C133+C135</f>
        <v>20.1</v>
      </c>
      <c r="D131" s="99">
        <f>D132+D134+D133+D135</f>
        <v>0</v>
      </c>
      <c r="E131" s="130">
        <f t="shared" si="3"/>
        <v>0</v>
      </c>
    </row>
    <row r="132" spans="1:5" s="89" customFormat="1" ht="13.5" hidden="1">
      <c r="A132" s="111" t="s">
        <v>243</v>
      </c>
      <c r="B132" s="115" t="s">
        <v>244</v>
      </c>
      <c r="C132" s="116"/>
      <c r="D132" s="116"/>
      <c r="E132" s="129">
        <f t="shared" si="3"/>
      </c>
    </row>
    <row r="133" spans="1:5" s="89" customFormat="1" ht="25.5">
      <c r="A133" s="127" t="s">
        <v>291</v>
      </c>
      <c r="B133" s="115" t="s">
        <v>245</v>
      </c>
      <c r="C133" s="116">
        <v>20.1</v>
      </c>
      <c r="D133" s="116">
        <v>0</v>
      </c>
      <c r="E133" s="129">
        <f t="shared" si="3"/>
        <v>0</v>
      </c>
    </row>
    <row r="134" spans="1:5" s="89" customFormat="1" ht="13.5" hidden="1">
      <c r="A134" s="124" t="s">
        <v>246</v>
      </c>
      <c r="B134" s="112" t="s">
        <v>247</v>
      </c>
      <c r="C134" s="116"/>
      <c r="D134" s="116"/>
      <c r="E134" s="129">
        <f t="shared" si="3"/>
      </c>
    </row>
    <row r="135" spans="1:5" s="89" customFormat="1" ht="25.5" hidden="1">
      <c r="A135" s="127" t="s">
        <v>292</v>
      </c>
      <c r="B135" s="112" t="s">
        <v>248</v>
      </c>
      <c r="C135" s="116">
        <v>0</v>
      </c>
      <c r="D135" s="116">
        <v>0</v>
      </c>
      <c r="E135" s="129">
        <f t="shared" si="3"/>
      </c>
    </row>
    <row r="136" spans="1:5" s="89" customFormat="1" ht="13.5" hidden="1">
      <c r="A136" s="109" t="s">
        <v>249</v>
      </c>
      <c r="B136" s="114" t="s">
        <v>250</v>
      </c>
      <c r="C136" s="99">
        <f>C137+C139+C140+C138</f>
        <v>0</v>
      </c>
      <c r="D136" s="99">
        <f>D137+D139+D140+D138</f>
        <v>0</v>
      </c>
      <c r="E136" s="130">
        <f t="shared" si="3"/>
      </c>
    </row>
    <row r="137" spans="1:5" s="89" customFormat="1" ht="25.5" hidden="1">
      <c r="A137" s="111" t="s">
        <v>251</v>
      </c>
      <c r="B137" s="115" t="s">
        <v>252</v>
      </c>
      <c r="C137" s="113"/>
      <c r="D137" s="116"/>
      <c r="E137" s="129">
        <f t="shared" si="3"/>
      </c>
    </row>
    <row r="138" spans="1:5" s="89" customFormat="1" ht="25.5" hidden="1">
      <c r="A138" s="127" t="s">
        <v>293</v>
      </c>
      <c r="B138" s="115" t="s">
        <v>253</v>
      </c>
      <c r="C138" s="113">
        <v>0</v>
      </c>
      <c r="D138" s="116">
        <v>0</v>
      </c>
      <c r="E138" s="129">
        <f t="shared" si="3"/>
      </c>
    </row>
    <row r="139" spans="1:5" s="89" customFormat="1" ht="25.5" hidden="1">
      <c r="A139" s="127" t="s">
        <v>294</v>
      </c>
      <c r="B139" s="115" t="s">
        <v>254</v>
      </c>
      <c r="C139" s="116"/>
      <c r="D139" s="116"/>
      <c r="E139" s="129">
        <f t="shared" si="3"/>
      </c>
    </row>
    <row r="140" spans="1:5" s="89" customFormat="1" ht="25.5" hidden="1">
      <c r="A140" s="127" t="s">
        <v>294</v>
      </c>
      <c r="B140" s="115" t="s">
        <v>255</v>
      </c>
      <c r="C140" s="116">
        <v>0</v>
      </c>
      <c r="D140" s="116">
        <v>0</v>
      </c>
      <c r="E140" s="129">
        <f t="shared" si="3"/>
      </c>
    </row>
    <row r="141" spans="1:5" s="89" customFormat="1" ht="13.5">
      <c r="A141" s="109" t="s">
        <v>256</v>
      </c>
      <c r="B141" s="114" t="s">
        <v>257</v>
      </c>
      <c r="C141" s="117">
        <f>C143+C145</f>
        <v>193.29999999999927</v>
      </c>
      <c r="D141" s="117">
        <f>D143+D145</f>
        <v>193.29999999999927</v>
      </c>
      <c r="E141" s="130">
        <f t="shared" si="3"/>
        <v>100</v>
      </c>
    </row>
    <row r="142" spans="1:5" s="89" customFormat="1" ht="13.5" hidden="1">
      <c r="A142" s="111" t="s">
        <v>258</v>
      </c>
      <c r="B142" s="115" t="s">
        <v>259</v>
      </c>
      <c r="C142" s="116"/>
      <c r="D142" s="116"/>
      <c r="E142" s="129">
        <f t="shared" si="3"/>
      </c>
    </row>
    <row r="143" spans="1:5" s="89" customFormat="1" ht="13.5">
      <c r="A143" s="127" t="s">
        <v>295</v>
      </c>
      <c r="B143" s="115" t="s">
        <v>260</v>
      </c>
      <c r="C143" s="113">
        <v>-5538.6</v>
      </c>
      <c r="D143" s="113">
        <v>-5538.6</v>
      </c>
      <c r="E143" s="129">
        <f t="shared" si="3"/>
        <v>100</v>
      </c>
    </row>
    <row r="144" spans="1:5" s="89" customFormat="1" ht="13.5" hidden="1">
      <c r="A144" s="127" t="s">
        <v>296</v>
      </c>
      <c r="B144" s="115" t="s">
        <v>261</v>
      </c>
      <c r="C144" s="113"/>
      <c r="D144" s="113"/>
      <c r="E144" s="129">
        <f t="shared" si="3"/>
      </c>
    </row>
    <row r="145" spans="1:5" s="89" customFormat="1" ht="13.5">
      <c r="A145" s="127" t="s">
        <v>296</v>
      </c>
      <c r="B145" s="115" t="s">
        <v>262</v>
      </c>
      <c r="C145" s="113">
        <v>5731.9</v>
      </c>
      <c r="D145" s="113">
        <v>5731.9</v>
      </c>
      <c r="E145" s="129">
        <f t="shared" si="3"/>
        <v>100</v>
      </c>
    </row>
    <row r="146" spans="1:5" s="89" customFormat="1" ht="13.5" hidden="1">
      <c r="A146" s="109" t="s">
        <v>263</v>
      </c>
      <c r="B146" s="114" t="s">
        <v>264</v>
      </c>
      <c r="C146" s="117">
        <f>C147</f>
        <v>0</v>
      </c>
      <c r="D146" s="117">
        <f>D147</f>
        <v>0</v>
      </c>
      <c r="E146" s="100">
        <f t="shared" si="3"/>
      </c>
    </row>
    <row r="147" spans="1:5" s="89" customFormat="1" ht="13.5" hidden="1">
      <c r="A147" s="109" t="s">
        <v>265</v>
      </c>
      <c r="B147" s="114" t="s">
        <v>266</v>
      </c>
      <c r="C147" s="99">
        <f>C150+C153+C148</f>
        <v>0</v>
      </c>
      <c r="D147" s="99">
        <f>D150+D153+D148</f>
        <v>0</v>
      </c>
      <c r="E147" s="100">
        <f t="shared" si="3"/>
      </c>
    </row>
    <row r="148" spans="1:5" s="89" customFormat="1" ht="13.5" hidden="1">
      <c r="A148" s="111" t="s">
        <v>267</v>
      </c>
      <c r="B148" s="115" t="s">
        <v>268</v>
      </c>
      <c r="C148" s="116"/>
      <c r="D148" s="116"/>
      <c r="E148" s="95">
        <f t="shared" si="3"/>
      </c>
    </row>
    <row r="149" spans="1:5" s="89" customFormat="1" ht="25.5" hidden="1">
      <c r="A149" s="111" t="s">
        <v>269</v>
      </c>
      <c r="B149" s="115" t="s">
        <v>270</v>
      </c>
      <c r="C149" s="116"/>
      <c r="D149" s="116"/>
      <c r="E149" s="95">
        <f t="shared" si="3"/>
      </c>
    </row>
    <row r="150" spans="1:5" s="89" customFormat="1" ht="13.5" hidden="1">
      <c r="A150" s="111" t="s">
        <v>267</v>
      </c>
      <c r="B150" s="115" t="s">
        <v>271</v>
      </c>
      <c r="C150" s="116"/>
      <c r="D150" s="116"/>
      <c r="E150" s="95">
        <f t="shared" si="3"/>
      </c>
    </row>
    <row r="151" spans="1:5" s="89" customFormat="1" ht="25.5" hidden="1">
      <c r="A151" s="111" t="s">
        <v>269</v>
      </c>
      <c r="B151" s="115" t="s">
        <v>272</v>
      </c>
      <c r="C151" s="116"/>
      <c r="D151" s="116"/>
      <c r="E151" s="95">
        <f t="shared" si="3"/>
      </c>
    </row>
    <row r="152" spans="1:5" s="89" customFormat="1" ht="25.5" hidden="1">
      <c r="A152" s="111" t="s">
        <v>273</v>
      </c>
      <c r="B152" s="115" t="s">
        <v>274</v>
      </c>
      <c r="C152" s="116"/>
      <c r="D152" s="116"/>
      <c r="E152" s="95">
        <f t="shared" si="3"/>
      </c>
    </row>
    <row r="153" spans="1:5" s="89" customFormat="1" ht="13.5" hidden="1">
      <c r="A153" s="111" t="s">
        <v>275</v>
      </c>
      <c r="B153" s="115" t="s">
        <v>276</v>
      </c>
      <c r="C153" s="116"/>
      <c r="D153" s="116"/>
      <c r="E153" s="95">
        <f t="shared" si="3"/>
      </c>
    </row>
    <row r="154" spans="1:5" s="89" customFormat="1" ht="26.25" hidden="1" thickBot="1">
      <c r="A154" s="118" t="s">
        <v>277</v>
      </c>
      <c r="B154" s="119" t="s">
        <v>278</v>
      </c>
      <c r="C154" s="120"/>
      <c r="D154" s="120"/>
      <c r="E154" s="121">
        <f t="shared" si="3"/>
      </c>
    </row>
    <row r="155" s="89" customFormat="1" ht="13.5"/>
    <row r="159" spans="3:5" ht="13.5">
      <c r="C159" s="122"/>
      <c r="E159" s="122"/>
    </row>
    <row r="160" spans="3:5" ht="13.5">
      <c r="C160" s="122"/>
      <c r="E160" s="122"/>
    </row>
  </sheetData>
  <sheetProtection/>
  <mergeCells count="6">
    <mergeCell ref="A1:E1"/>
    <mergeCell ref="D4:D5"/>
    <mergeCell ref="E4:E5"/>
    <mergeCell ref="A4:A5"/>
    <mergeCell ref="C4:C5"/>
    <mergeCell ref="B4:B5"/>
  </mergeCells>
  <printOptions/>
  <pageMargins left="0.984251968503937" right="0" top="0.3937007874015748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112233</cp:lastModifiedBy>
  <cp:lastPrinted>2015-12-23T08:14:09Z</cp:lastPrinted>
  <dcterms:created xsi:type="dcterms:W3CDTF">1996-10-08T23:32:33Z</dcterms:created>
  <dcterms:modified xsi:type="dcterms:W3CDTF">2015-12-23T08:14:17Z</dcterms:modified>
  <cp:category/>
  <cp:version/>
  <cp:contentType/>
  <cp:contentStatus/>
</cp:coreProperties>
</file>